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f6be8b25e79729/Documents/"/>
    </mc:Choice>
  </mc:AlternateContent>
  <xr:revisionPtr revIDLastSave="8" documentId="8_{76AA196E-7E57-4650-AA54-3A672B18736F}" xr6:coauthVersionLast="47" xr6:coauthVersionMax="47" xr10:uidLastSave="{4047A419-41AB-4D93-AD54-9A60F7A3F220}"/>
  <bookViews>
    <workbookView xWindow="-108" yWindow="-108" windowWidth="23256" windowHeight="13176" xr2:uid="{00000000-000D-0000-FFFF-FFFF00000000}"/>
  </bookViews>
  <sheets>
    <sheet name="Pointeurs - catégories" sheetId="1" r:id="rId1"/>
    <sheet name="Résumé février 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6" i="1" l="1"/>
  <c r="A285" i="1"/>
  <c r="A284" i="1"/>
  <c r="A283" i="1"/>
  <c r="A282" i="1"/>
  <c r="A281" i="1"/>
  <c r="A280" i="1"/>
  <c r="A279" i="1"/>
  <c r="A278" i="1"/>
  <c r="A277" i="1"/>
  <c r="A273" i="1"/>
  <c r="A272" i="1"/>
  <c r="A271" i="1"/>
  <c r="A270" i="1"/>
  <c r="A269" i="1"/>
  <c r="A268" i="1"/>
  <c r="A267" i="1"/>
  <c r="A266" i="1"/>
  <c r="A265" i="1"/>
  <c r="A264" i="1"/>
  <c r="A260" i="1"/>
  <c r="A259" i="1"/>
  <c r="A258" i="1"/>
  <c r="A257" i="1"/>
  <c r="A256" i="1"/>
  <c r="A255" i="1"/>
  <c r="A254" i="1"/>
  <c r="A253" i="1"/>
  <c r="A252" i="1"/>
  <c r="A251" i="1"/>
  <c r="A247" i="1"/>
  <c r="A246" i="1"/>
  <c r="A245" i="1"/>
  <c r="A244" i="1"/>
  <c r="A243" i="1"/>
  <c r="A242" i="1"/>
  <c r="A241" i="1"/>
  <c r="A240" i="1"/>
  <c r="A239" i="1"/>
  <c r="A238" i="1"/>
  <c r="A231" i="1"/>
  <c r="A230" i="1"/>
  <c r="A229" i="1"/>
  <c r="A228" i="1"/>
  <c r="A227" i="1"/>
  <c r="A226" i="1"/>
  <c r="A225" i="1"/>
  <c r="A224" i="1"/>
  <c r="A219" i="1"/>
  <c r="A218" i="1"/>
  <c r="A217" i="1"/>
  <c r="A216" i="1"/>
  <c r="A215" i="1"/>
  <c r="A214" i="1"/>
  <c r="A213" i="1"/>
  <c r="A212" i="1"/>
  <c r="A211" i="1"/>
  <c r="A210" i="1"/>
  <c r="A204" i="1"/>
  <c r="A203" i="1"/>
  <c r="A202" i="1"/>
  <c r="A201" i="1"/>
  <c r="A200" i="1"/>
  <c r="A199" i="1"/>
  <c r="A198" i="1"/>
  <c r="A197" i="1"/>
  <c r="A196" i="1"/>
  <c r="A195" i="1"/>
  <c r="A191" i="1"/>
  <c r="A190" i="1"/>
  <c r="A189" i="1"/>
  <c r="A188" i="1"/>
  <c r="A187" i="1"/>
  <c r="A186" i="1"/>
  <c r="A185" i="1"/>
  <c r="A184" i="1"/>
  <c r="A183" i="1"/>
  <c r="A182" i="1"/>
  <c r="A177" i="1"/>
  <c r="A176" i="1"/>
  <c r="A175" i="1"/>
  <c r="A174" i="1"/>
  <c r="A173" i="1"/>
  <c r="A172" i="1"/>
  <c r="A171" i="1"/>
  <c r="A170" i="1"/>
  <c r="A169" i="1"/>
  <c r="A168" i="1"/>
  <c r="A164" i="1"/>
  <c r="A163" i="1"/>
  <c r="A162" i="1"/>
  <c r="A161" i="1"/>
  <c r="A160" i="1"/>
  <c r="A159" i="1"/>
  <c r="A158" i="1"/>
  <c r="A157" i="1"/>
  <c r="A156" i="1"/>
  <c r="A155" i="1"/>
  <c r="A152" i="1"/>
  <c r="A151" i="1"/>
  <c r="A150" i="1"/>
  <c r="A149" i="1"/>
  <c r="A148" i="1"/>
  <c r="A147" i="1"/>
  <c r="A146" i="1"/>
  <c r="A145" i="1"/>
  <c r="A144" i="1"/>
  <c r="A143" i="1"/>
  <c r="A139" i="1"/>
  <c r="A138" i="1"/>
  <c r="A137" i="1"/>
  <c r="A136" i="1"/>
  <c r="A135" i="1"/>
  <c r="A134" i="1"/>
  <c r="A133" i="1"/>
  <c r="A132" i="1"/>
  <c r="A131" i="1"/>
  <c r="A130" i="1"/>
  <c r="A126" i="1"/>
  <c r="A125" i="1"/>
  <c r="A124" i="1"/>
  <c r="A123" i="1"/>
  <c r="A122" i="1"/>
  <c r="A121" i="1"/>
  <c r="A120" i="1"/>
  <c r="A119" i="1"/>
  <c r="A118" i="1"/>
  <c r="A117" i="1"/>
  <c r="A113" i="1"/>
  <c r="A112" i="1"/>
  <c r="A111" i="1"/>
  <c r="A110" i="1"/>
  <c r="A109" i="1"/>
  <c r="A108" i="1"/>
  <c r="A107" i="1"/>
  <c r="A106" i="1"/>
  <c r="A105" i="1"/>
  <c r="A104" i="1"/>
  <c r="A100" i="1"/>
  <c r="A99" i="1"/>
  <c r="A98" i="1"/>
  <c r="A97" i="1"/>
  <c r="A96" i="1"/>
  <c r="A95" i="1"/>
  <c r="A94" i="1"/>
  <c r="A93" i="1"/>
  <c r="A92" i="1"/>
  <c r="A91" i="1"/>
  <c r="A86" i="1"/>
  <c r="A85" i="1"/>
  <c r="A84" i="1"/>
  <c r="A83" i="1"/>
  <c r="A82" i="1"/>
  <c r="A81" i="1"/>
  <c r="A80" i="1"/>
  <c r="A79" i="1"/>
  <c r="A78" i="1"/>
  <c r="A77" i="1"/>
  <c r="A73" i="1"/>
  <c r="A72" i="1"/>
  <c r="A71" i="1"/>
  <c r="A70" i="1"/>
  <c r="A69" i="1"/>
  <c r="A68" i="1"/>
  <c r="A67" i="1"/>
  <c r="A66" i="1"/>
  <c r="A65" i="1"/>
  <c r="A64" i="1"/>
  <c r="A61" i="1"/>
  <c r="A60" i="1"/>
  <c r="A59" i="1"/>
  <c r="A58" i="1"/>
  <c r="A57" i="1"/>
  <c r="A56" i="1"/>
  <c r="A55" i="1"/>
  <c r="A54" i="1"/>
  <c r="A53" i="1"/>
  <c r="A52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T12" i="1"/>
  <c r="Q12" i="1"/>
  <c r="P12" i="1"/>
  <c r="L12" i="1"/>
  <c r="T11" i="1"/>
  <c r="Q11" i="1"/>
  <c r="L11" i="1"/>
  <c r="P11" i="1" s="1"/>
  <c r="T10" i="1"/>
  <c r="Q10" i="1"/>
  <c r="P10" i="1"/>
  <c r="L10" i="1"/>
  <c r="T9" i="1"/>
  <c r="Q9" i="1"/>
  <c r="P9" i="1"/>
  <c r="L9" i="1"/>
  <c r="T8" i="1"/>
  <c r="Q8" i="1"/>
  <c r="L8" i="1"/>
  <c r="P8" i="1" s="1"/>
  <c r="T7" i="1"/>
  <c r="Q7" i="1"/>
  <c r="P7" i="1"/>
  <c r="L7" i="1"/>
  <c r="T6" i="1"/>
  <c r="Q6" i="1"/>
  <c r="P6" i="1"/>
  <c r="L6" i="1"/>
  <c r="T5" i="1"/>
  <c r="Q5" i="1"/>
  <c r="L5" i="1"/>
  <c r="P5" i="1" s="1"/>
  <c r="T4" i="1"/>
  <c r="Q4" i="1"/>
  <c r="P4" i="1"/>
  <c r="L4" i="1"/>
  <c r="T3" i="1"/>
  <c r="Q3" i="1"/>
  <c r="P3" i="1"/>
  <c r="L3" i="1"/>
  <c r="E79" i="3"/>
  <c r="E67" i="3"/>
  <c r="E41" i="3"/>
  <c r="E24" i="3"/>
  <c r="E8" i="3"/>
</calcChain>
</file>

<file path=xl/sharedStrings.xml><?xml version="1.0" encoding="utf-8"?>
<sst xmlns="http://schemas.openxmlformats.org/spreadsheetml/2006/main" count="967" uniqueCount="234">
  <si>
    <t>CLASSEMENT DES POINTEURS</t>
  </si>
  <si>
    <t>PJ</t>
  </si>
  <si>
    <t>MOY</t>
  </si>
  <si>
    <t>MAX</t>
  </si>
  <si>
    <t>François Nadeau</t>
  </si>
  <si>
    <t>François Gagnon</t>
  </si>
  <si>
    <t>Alexandre Saulnier-Marceau</t>
  </si>
  <si>
    <t>Ian Bussières</t>
  </si>
  <si>
    <t>Jean-Daniel Larivière</t>
  </si>
  <si>
    <t>Jean-François Lachance</t>
  </si>
  <si>
    <t>Anne Boucher</t>
  </si>
  <si>
    <t>ASSOCIATIONS</t>
  </si>
  <si>
    <t>GÉOGRAPHIE</t>
  </si>
  <si>
    <t>MUSIQUE</t>
  </si>
  <si>
    <t>ARTS VISUELS</t>
  </si>
  <si>
    <t>ÉCLAIRS</t>
  </si>
  <si>
    <t>Plt</t>
  </si>
  <si>
    <t>Équipe A</t>
  </si>
  <si>
    <t>Pts</t>
  </si>
  <si>
    <t>Équipe B</t>
  </si>
  <si>
    <t>Faits saillants</t>
  </si>
  <si>
    <t>Haut pointage (joueur)</t>
  </si>
  <si>
    <t>Digne de mention</t>
  </si>
  <si>
    <t>-10 (joueur)</t>
  </si>
  <si>
    <t>CLASSEMENT DES ÉQUIPES</t>
  </si>
  <si>
    <t>V</t>
  </si>
  <si>
    <t>D</t>
  </si>
  <si>
    <t>N</t>
  </si>
  <si>
    <t>PTS</t>
  </si>
  <si>
    <t>PP</t>
  </si>
  <si>
    <t>PC</t>
  </si>
  <si>
    <t>Audrey Cloutier</t>
  </si>
  <si>
    <t>Albert Dupont</t>
  </si>
  <si>
    <t>CINÉMA ET TÉLÉVISION</t>
  </si>
  <si>
    <t>SPORTS ET LOISIRS</t>
  </si>
  <si>
    <t>Félix Monier</t>
  </si>
  <si>
    <t>TOP 10 PAR CATÉGORIE</t>
  </si>
  <si>
    <t>IDENTIFICATION PAR INDICES</t>
  </si>
  <si>
    <t>SCIENCES HUMAINES</t>
  </si>
  <si>
    <t>Diff</t>
  </si>
  <si>
    <t>LITTÉRATURE</t>
  </si>
  <si>
    <t>RÉSURRECTION</t>
  </si>
  <si>
    <t>Ursa Major (URS)</t>
  </si>
  <si>
    <t>Ursa Major</t>
  </si>
  <si>
    <t>URS</t>
  </si>
  <si>
    <t>Simon Bélanger</t>
  </si>
  <si>
    <t>PARTICULARITÉS ORTHOGRAPHIQUES</t>
  </si>
  <si>
    <t>JEUX DE MOTS (ANAGRAMMES &amp; AVANT-APRÈS)</t>
  </si>
  <si>
    <t>Mathieu Laliberté</t>
  </si>
  <si>
    <t>WWW</t>
  </si>
  <si>
    <t>Patrick Giasson</t>
  </si>
  <si>
    <t>PÉNALITÉS (MOINS DIX)</t>
  </si>
  <si>
    <t>Charlotte Dupont</t>
  </si>
  <si>
    <t>Jonathan Vachon</t>
  </si>
  <si>
    <t>Wild Wild West</t>
  </si>
  <si>
    <t>ART</t>
  </si>
  <si>
    <t>République démocratique de Charlesbourg</t>
  </si>
  <si>
    <t>RDC</t>
  </si>
  <si>
    <t>Jacques Martin</t>
  </si>
  <si>
    <t>Charles-F. Murray</t>
  </si>
  <si>
    <t>Thierry Hamel</t>
  </si>
  <si>
    <t>Julie Thibeault</t>
  </si>
  <si>
    <t>HISTOIRE JUSQU'EN 2000</t>
  </si>
  <si>
    <t>Les Artefacts (ART)</t>
  </si>
  <si>
    <t>Wild Wild West (WWW)</t>
  </si>
  <si>
    <t>Jean-François Lachance (ART)</t>
  </si>
  <si>
    <t>Stéphane Thibault</t>
  </si>
  <si>
    <t>Pierre-Luc Dubé</t>
  </si>
  <si>
    <t>SCIENCES</t>
  </si>
  <si>
    <t>Charles Babin</t>
  </si>
  <si>
    <t>END</t>
  </si>
  <si>
    <t>Louis-William Gagné</t>
  </si>
  <si>
    <t>Simon Veilleux</t>
  </si>
  <si>
    <t>Enzo Turbide</t>
  </si>
  <si>
    <t>ART DE VIVRE</t>
  </si>
  <si>
    <t>En direct de partout au Québec (END)</t>
  </si>
  <si>
    <t>Olivier Duchemin</t>
  </si>
  <si>
    <t>En direct de partout au Qc</t>
  </si>
  <si>
    <t>Robert Ménard</t>
  </si>
  <si>
    <t>Rép. démocratique de Charlesbourg (RDC)</t>
  </si>
  <si>
    <t>François Gagnon (URS)</t>
  </si>
  <si>
    <t>Plus de détails sur : https://laligue.ca</t>
  </si>
  <si>
    <t>Feu le Dynamo Royal</t>
  </si>
  <si>
    <t>FDR</t>
  </si>
  <si>
    <t>Champignons nucléaires radioactifs</t>
  </si>
  <si>
    <t>CNR</t>
  </si>
  <si>
    <t>Les Recyclés</t>
  </si>
  <si>
    <t>REC</t>
  </si>
  <si>
    <t>Olivier Eap</t>
  </si>
  <si>
    <t>Raphaël Lévesque</t>
  </si>
  <si>
    <t>Paul Bartholo</t>
  </si>
  <si>
    <t>Raphaëlle Gagné</t>
  </si>
  <si>
    <t>Les Recyclés (REC)</t>
  </si>
  <si>
    <t>Champignons nucléaires radioactifs (CNR)</t>
  </si>
  <si>
    <t>Feu le Dynamo Royal (FDR)</t>
  </si>
  <si>
    <t>Nicolas Lacroix</t>
  </si>
  <si>
    <t>Sophie Milcent</t>
  </si>
  <si>
    <t>Luc Tremblay</t>
  </si>
  <si>
    <t>Philippe Hénault</t>
  </si>
  <si>
    <t>Simon Foster</t>
  </si>
  <si>
    <t>Simon Veilleux (END)</t>
  </si>
  <si>
    <t>François Nadeau (JTO)</t>
  </si>
  <si>
    <t>Roue à 4 boutons (R4B)</t>
  </si>
  <si>
    <t>John Turner Overdrive (JTO)</t>
  </si>
  <si>
    <t>Moyenne</t>
  </si>
  <si>
    <t>Philippe Hénault (R4B)</t>
  </si>
  <si>
    <t>Jacques Martin (R4B)</t>
  </si>
  <si>
    <t>Mathieu Laliberté (END)</t>
  </si>
  <si>
    <t>John Turner Overdrive</t>
  </si>
  <si>
    <t>JTO</t>
  </si>
  <si>
    <t>Les Artefacts</t>
  </si>
  <si>
    <t>R4B</t>
  </si>
  <si>
    <t>Marie-Hélène Desroches</t>
  </si>
  <si>
    <t>Charles-Étienne Ostiguy</t>
  </si>
  <si>
    <t>Maht St-Pierre</t>
  </si>
  <si>
    <t>DC</t>
  </si>
  <si>
    <t>2-2</t>
  </si>
  <si>
    <t>0-4</t>
  </si>
  <si>
    <t>Jean-Daniel Larivière (WWW)</t>
  </si>
  <si>
    <t>Enrico Théberge</t>
  </si>
  <si>
    <t>Atlas Nadeau</t>
  </si>
  <si>
    <t>Thierry Hamel (ART)</t>
  </si>
  <si>
    <t>Frédéric Lavoie (JTO)</t>
  </si>
  <si>
    <t>David Paradis</t>
  </si>
  <si>
    <t>Frédéric Lavoie</t>
  </si>
  <si>
    <t>Pascal Chouinard</t>
  </si>
  <si>
    <t>THÉMATIQUE (RACHAT)</t>
  </si>
  <si>
    <t>Nicolas Lacroix (ART)</t>
  </si>
  <si>
    <t>Enrico Théberge (REC)</t>
  </si>
  <si>
    <t>Olivier Eap (RDC)</t>
  </si>
  <si>
    <t>Simon Bélanger (URS)</t>
  </si>
  <si>
    <t>Raphaël Lévesque (CNR)</t>
  </si>
  <si>
    <t>Jonathan Vachon (RDC)</t>
  </si>
  <si>
    <t>Roue à 4 boutons</t>
  </si>
  <si>
    <t>Artefacts</t>
  </si>
  <si>
    <t>Match 21 - Questionnaire : John Turner Overdrive (JTO)</t>
  </si>
  <si>
    <t>ABS</t>
  </si>
  <si>
    <t>-</t>
  </si>
  <si>
    <t>Simon Foster, Alexandre Saulnier-Marceau</t>
  </si>
  <si>
    <t>Ancien nom Nuuk = Godthaab</t>
  </si>
  <si>
    <t>Plus pts repêché TOR = Damphousse</t>
  </si>
  <si>
    <t>Hosties noires = L. Senghor</t>
  </si>
  <si>
    <t>Grammy rock 2026 = Yungblud</t>
  </si>
  <si>
    <t>Duper, arnaquer = Empapaouter</t>
  </si>
  <si>
    <t>Père de l'algèbre = Diophante</t>
  </si>
  <si>
    <t>Widemir Normil à 40 points</t>
  </si>
  <si>
    <t>Simon Foster (END)</t>
  </si>
  <si>
    <t>Anagramme CALCINATION</t>
  </si>
  <si>
    <t>Anagramme PÉNITENCE</t>
  </si>
  <si>
    <t>Olivier Duchemin (WWW)</t>
  </si>
  <si>
    <t>Kuro sato = Sucre noir</t>
  </si>
  <si>
    <t>Match 22 - Questionnaire : les Artefacts (ART)</t>
  </si>
  <si>
    <t>Jean-Philippe Paré (CNR)</t>
  </si>
  <si>
    <t>Jacques Martin 190, François Gagnon 180</t>
  </si>
  <si>
    <t>Jacques Martin (R4B), Jonathan Vachon (RDC)</t>
  </si>
  <si>
    <t>50 pts en Visuelles (inst. musique)</t>
  </si>
  <si>
    <t>R4B et URS (aucune équipe n'a moins de 35 pts)</t>
  </si>
  <si>
    <t>Nbre arbitres match NFL = 7</t>
  </si>
  <si>
    <t>Manga Everest = Sommet des Dieux</t>
  </si>
  <si>
    <t>Paul Bartholo (CNR)</t>
  </si>
  <si>
    <t>Peshawar = Passe de Khaiber</t>
  </si>
  <si>
    <t>Ballad of the Runaway Girl = Elisapie</t>
  </si>
  <si>
    <t>Chat bleu-gris = Chartreux</t>
  </si>
  <si>
    <t>Charles Babin (R4B)</t>
  </si>
  <si>
    <t>Jean-Marc Vallée à 20 pts</t>
  </si>
  <si>
    <t>Paul Bartholo, Olivier Duchemin, Jacques Martin</t>
  </si>
  <si>
    <t>Anagramme GENACOL</t>
  </si>
  <si>
    <t>Anne Boucher (URS)</t>
  </si>
  <si>
    <t>Faces, Shadows = J. Cassavetes</t>
  </si>
  <si>
    <t>Marie-Hélène Desroches (CNR)</t>
  </si>
  <si>
    <t>Film couleur Chaplin = Comtesse HK</t>
  </si>
  <si>
    <t>Coupe Avco des Nordiques = 1977</t>
  </si>
  <si>
    <t>Match 23 - Questionnaire : Rép. démocratique de Charlesbourg (RDC)</t>
  </si>
  <si>
    <t>Philippe Hénault (R4B), Frédéric Lavoie (JTO)</t>
  </si>
  <si>
    <t>40 pts en Visuelles</t>
  </si>
  <si>
    <t>Bonhomme Carnaval à 40 points</t>
  </si>
  <si>
    <t>Jacques Martin, Robert Ménard, Félix Monier</t>
  </si>
  <si>
    <t>Ch Stanley = Blais ou Newhook</t>
  </si>
  <si>
    <t>L'Immoraliste = André Gide</t>
  </si>
  <si>
    <t>70 pts en Thématique</t>
  </si>
  <si>
    <t>Parc Copenhague = Jardins Tivoli</t>
  </si>
  <si>
    <t>Batterie 4/4 = Four to the floor</t>
  </si>
  <si>
    <t>Album G. Bouchard = Encore encore</t>
  </si>
  <si>
    <t>MTV = Video Killed the Radio Star</t>
  </si>
  <si>
    <t>1er vol drone Mars = Ingenuity</t>
  </si>
  <si>
    <t>A. T. Still = Ostéopathie</t>
  </si>
  <si>
    <t>Inf. valve cardiaque = Endocardite</t>
  </si>
  <si>
    <t>Imp. Distance = Perspective forcée</t>
  </si>
  <si>
    <t>Photos Sierra Nevada = Ansel Adams</t>
  </si>
  <si>
    <t>"Rencarmen Sandiego"</t>
  </si>
  <si>
    <t>Félix Monier (JTO)</t>
  </si>
  <si>
    <t>C. S. Pierce = Pragmastime</t>
  </si>
  <si>
    <t>Malapropisme = Abus de langage</t>
  </si>
  <si>
    <t>Ian Bussières (JTO)</t>
  </si>
  <si>
    <t>Fabricant Moonwatch = Omega</t>
  </si>
  <si>
    <t>Guadeloupe et Martinique = Dominique</t>
  </si>
  <si>
    <t>Charles-F. Murray  (URS)</t>
  </si>
  <si>
    <t>Fin caractères = Empattement</t>
  </si>
  <si>
    <t>Match 24 - Questionnaire : Roue à 4 boutons (R4B)</t>
  </si>
  <si>
    <t>&lt;</t>
  </si>
  <si>
    <t>S. Foster 210, J.-P. Paré 200, A. Saulnier-M. 200</t>
  </si>
  <si>
    <t>50 pts en Visuelles (trophées Félix)</t>
  </si>
  <si>
    <t>ART et END</t>
  </si>
  <si>
    <t>50 pts en Musique</t>
  </si>
  <si>
    <t>Charlie Kirk à 20 points</t>
  </si>
  <si>
    <t>Paul Bartholo, François Gagnon, Frédéric Lavoie</t>
  </si>
  <si>
    <t>Présidents avant Zelensky = 6</t>
  </si>
  <si>
    <t>Match 25 - Questionnaire : Champignons nucléaires radioactifs (CNR)</t>
  </si>
  <si>
    <t>J.-F. Lachance, J. Martin, Fr. Nadeau</t>
  </si>
  <si>
    <t>Champ. échecs 1963-69 = Petrossian</t>
  </si>
  <si>
    <t>Zola amants suicide = Thérèse Raquin</t>
  </si>
  <si>
    <t>État de Guadalajara = Jalisco</t>
  </si>
  <si>
    <t>4e + long fleuve Afrique = Zambèze</t>
  </si>
  <si>
    <t>Nbre symphonies Haydn = 104</t>
  </si>
  <si>
    <t>Sur ce côté de la Terre = Paul Piché</t>
  </si>
  <si>
    <t>Camp romain + à l'ouest = Aquarium</t>
  </si>
  <si>
    <t>Hubert Reeves à 40 points</t>
  </si>
  <si>
    <t>L'Homme à la caméra = D. Vertov</t>
  </si>
  <si>
    <t>Renate Reinsve = Sentimental Value</t>
  </si>
  <si>
    <t>Fondation CAQ = 2011</t>
  </si>
  <si>
    <t>Guerre 1998-2003 = Guerre du Kivu</t>
  </si>
  <si>
    <t>1er double Oscar acteur = S. Tracy</t>
  </si>
  <si>
    <t>1-2</t>
  </si>
  <si>
    <t>0-3</t>
  </si>
  <si>
    <t>3-0</t>
  </si>
  <si>
    <t>3-1</t>
  </si>
  <si>
    <t>2-1</t>
  </si>
  <si>
    <t>0-0</t>
  </si>
  <si>
    <t>Jean-Philippe Paré</t>
  </si>
  <si>
    <t>3 EQ</t>
  </si>
  <si>
    <t>Adam Lavoie-Coutu</t>
  </si>
  <si>
    <t>Pascal Chouinard (END), Louis-William Gagné (FDR).</t>
  </si>
  <si>
    <t>Pierre-Luc Dubé (FDR), Albert Dupont (CNR),</t>
  </si>
  <si>
    <t>Thierry Hamel (ART), Jean-François Lachance (ART)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</si>
</sst>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.00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sz val="10"/>
      <color indexed="12"/>
      <name val="Arial"/>
      <family val="2"/>
    </font>
    <font>
      <b/>
      <sz val="10"/>
      <color indexed="53"/>
      <name val="Sani Trixie"/>
      <family val="2"/>
    </font>
    <font>
      <sz val="10"/>
      <color indexed="9"/>
      <name val="Sani Trixie"/>
      <family val="2"/>
    </font>
    <font>
      <b/>
      <sz val="10"/>
      <name val="Sani Trixie"/>
      <family val="2"/>
    </font>
    <font>
      <sz val="10"/>
      <name val="Sani Trixie"/>
      <family val="2"/>
    </font>
    <font>
      <sz val="10"/>
      <color indexed="12"/>
      <name val="Sani Trixie"/>
      <family val="2"/>
    </font>
    <font>
      <b/>
      <sz val="11"/>
      <color theme="1"/>
      <name val="Sani Trixie"/>
      <family val="2"/>
    </font>
    <font>
      <b/>
      <sz val="10"/>
      <color indexed="9"/>
      <name val="Sani Trixie"/>
      <family val="2"/>
    </font>
    <font>
      <b/>
      <sz val="10"/>
      <color indexed="8"/>
      <name val="Sani Trixie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/>
      <bottom style="thick">
        <color rgb="FF002060"/>
      </bottom>
      <diagonal/>
    </border>
    <border>
      <left/>
      <right style="thin">
        <color rgb="FF002060"/>
      </right>
      <top/>
      <bottom style="thick">
        <color rgb="FF002060"/>
      </bottom>
      <diagonal/>
    </border>
    <border>
      <left/>
      <right style="thin">
        <color indexed="64"/>
      </right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14" xfId="1" applyBorder="1" applyAlignment="1">
      <alignment horizontal="center"/>
    </xf>
    <xf numFmtId="0" fontId="4" fillId="0" borderId="15" xfId="1" applyBorder="1"/>
    <xf numFmtId="0" fontId="4" fillId="0" borderId="16" xfId="1" applyBorder="1" applyAlignment="1">
      <alignment horizontal="center"/>
    </xf>
    <xf numFmtId="0" fontId="4" fillId="0" borderId="15" xfId="1" applyBorder="1" applyAlignment="1">
      <alignment horizontal="center"/>
    </xf>
    <xf numFmtId="0" fontId="4" fillId="0" borderId="17" xfId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4" fillId="0" borderId="19" xfId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0" fontId="4" fillId="0" borderId="20" xfId="1" applyBorder="1"/>
    <xf numFmtId="0" fontId="4" fillId="0" borderId="20" xfId="1" applyBorder="1" applyAlignment="1">
      <alignment horizontal="center"/>
    </xf>
    <xf numFmtId="0" fontId="4" fillId="0" borderId="22" xfId="1" applyBorder="1" applyAlignment="1">
      <alignment horizontal="center"/>
    </xf>
    <xf numFmtId="0" fontId="5" fillId="3" borderId="0" xfId="1" applyFont="1" applyFill="1"/>
    <xf numFmtId="0" fontId="4" fillId="0" borderId="0" xfId="1"/>
    <xf numFmtId="0" fontId="4" fillId="0" borderId="18" xfId="1" applyBorder="1" applyAlignment="1">
      <alignment horizontal="center"/>
    </xf>
    <xf numFmtId="0" fontId="4" fillId="0" borderId="23" xfId="1" applyBorder="1"/>
    <xf numFmtId="0" fontId="4" fillId="0" borderId="21" xfId="1" applyBorder="1" applyAlignment="1">
      <alignment horizontal="center"/>
    </xf>
    <xf numFmtId="0" fontId="4" fillId="0" borderId="24" xfId="1" applyBorder="1" applyAlignment="1">
      <alignment horizontal="center"/>
    </xf>
    <xf numFmtId="0" fontId="5" fillId="3" borderId="0" xfId="1" quotePrefix="1" applyFont="1" applyFill="1"/>
    <xf numFmtId="0" fontId="1" fillId="0" borderId="23" xfId="1" applyFont="1" applyBorder="1"/>
    <xf numFmtId="0" fontId="1" fillId="0" borderId="23" xfId="1" applyFont="1" applyBorder="1" applyAlignment="1">
      <alignment horizontal="center"/>
    </xf>
    <xf numFmtId="0" fontId="4" fillId="0" borderId="23" xfId="1" applyBorder="1" applyAlignment="1">
      <alignment horizontal="center"/>
    </xf>
    <xf numFmtId="0" fontId="4" fillId="0" borderId="18" xfId="1" applyBorder="1"/>
    <xf numFmtId="0" fontId="4" fillId="0" borderId="25" xfId="1" applyBorder="1" applyAlignment="1">
      <alignment horizontal="center"/>
    </xf>
    <xf numFmtId="0" fontId="1" fillId="0" borderId="26" xfId="1" applyFont="1" applyBorder="1"/>
    <xf numFmtId="0" fontId="1" fillId="0" borderId="27" xfId="1" applyFont="1" applyBorder="1" applyAlignment="1">
      <alignment horizontal="center"/>
    </xf>
    <xf numFmtId="0" fontId="4" fillId="0" borderId="26" xfId="1" applyBorder="1"/>
    <xf numFmtId="0" fontId="4" fillId="0" borderId="26" xfId="1" applyBorder="1" applyAlignment="1">
      <alignment horizontal="center"/>
    </xf>
    <xf numFmtId="0" fontId="4" fillId="0" borderId="28" xfId="1" quotePrefix="1" applyBorder="1" applyAlignment="1">
      <alignment horizontal="center"/>
    </xf>
    <xf numFmtId="0" fontId="4" fillId="0" borderId="0" xfId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4" fillId="0" borderId="0" xfId="1" applyAlignment="1">
      <alignment horizontal="right"/>
    </xf>
    <xf numFmtId="0" fontId="4" fillId="0" borderId="0" xfId="1" quotePrefix="1" applyAlignment="1">
      <alignment horizontal="center"/>
    </xf>
    <xf numFmtId="0" fontId="5" fillId="3" borderId="29" xfId="1" applyFont="1" applyFill="1" applyBorder="1"/>
    <xf numFmtId="0" fontId="4" fillId="0" borderId="29" xfId="1" applyBorder="1"/>
    <xf numFmtId="0" fontId="4" fillId="0" borderId="30" xfId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4" fillId="0" borderId="27" xfId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8" fillId="5" borderId="31" xfId="1" applyFont="1" applyFill="1" applyBorder="1"/>
    <xf numFmtId="0" fontId="9" fillId="5" borderId="31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10" fillId="6" borderId="4" xfId="1" applyFont="1" applyFill="1" applyBorder="1"/>
    <xf numFmtId="0" fontId="9" fillId="6" borderId="0" xfId="1" applyFont="1" applyFill="1"/>
    <xf numFmtId="0" fontId="9" fillId="6" borderId="0" xfId="1" applyFont="1" applyFill="1" applyAlignment="1">
      <alignment horizontal="center"/>
    </xf>
    <xf numFmtId="0" fontId="10" fillId="6" borderId="0" xfId="1" applyFont="1" applyFill="1" applyAlignment="1">
      <alignment horizontal="center"/>
    </xf>
    <xf numFmtId="165" fontId="9" fillId="6" borderId="0" xfId="1" applyNumberFormat="1" applyFont="1" applyFill="1" applyAlignment="1">
      <alignment horizontal="center"/>
    </xf>
    <xf numFmtId="1" fontId="10" fillId="6" borderId="0" xfId="1" applyNumberFormat="1" applyFont="1" applyFill="1" applyAlignment="1">
      <alignment horizontal="center"/>
    </xf>
    <xf numFmtId="0" fontId="10" fillId="5" borderId="4" xfId="1" applyFont="1" applyFill="1" applyBorder="1"/>
    <xf numFmtId="0" fontId="9" fillId="5" borderId="0" xfId="1" applyFont="1" applyFill="1"/>
    <xf numFmtId="0" fontId="9" fillId="5" borderId="0" xfId="1" applyFont="1" applyFill="1" applyAlignment="1">
      <alignment horizontal="center"/>
    </xf>
    <xf numFmtId="0" fontId="10" fillId="5" borderId="0" xfId="1" applyFont="1" applyFill="1" applyAlignment="1">
      <alignment horizontal="center"/>
    </xf>
    <xf numFmtId="165" fontId="9" fillId="5" borderId="0" xfId="1" applyNumberFormat="1" applyFont="1" applyFill="1" applyAlignment="1">
      <alignment horizontal="center"/>
    </xf>
    <xf numFmtId="1" fontId="10" fillId="5" borderId="0" xfId="1" applyNumberFormat="1" applyFont="1" applyFill="1" applyAlignment="1">
      <alignment horizontal="center"/>
    </xf>
    <xf numFmtId="0" fontId="10" fillId="6" borderId="8" xfId="1" applyFont="1" applyFill="1" applyBorder="1"/>
    <xf numFmtId="0" fontId="9" fillId="6" borderId="32" xfId="1" applyFont="1" applyFill="1" applyBorder="1"/>
    <xf numFmtId="0" fontId="9" fillId="6" borderId="32" xfId="1" applyFont="1" applyFill="1" applyBorder="1" applyAlignment="1">
      <alignment horizontal="center"/>
    </xf>
    <xf numFmtId="0" fontId="10" fillId="6" borderId="32" xfId="1" applyFont="1" applyFill="1" applyBorder="1" applyAlignment="1">
      <alignment horizontal="center"/>
    </xf>
    <xf numFmtId="0" fontId="11" fillId="6" borderId="32" xfId="1" applyFont="1" applyFill="1" applyBorder="1" applyAlignment="1">
      <alignment horizontal="center"/>
    </xf>
    <xf numFmtId="165" fontId="9" fillId="6" borderId="32" xfId="1" applyNumberFormat="1" applyFont="1" applyFill="1" applyBorder="1" applyAlignment="1">
      <alignment horizontal="center"/>
    </xf>
    <xf numFmtId="1" fontId="10" fillId="6" borderId="32" xfId="1" applyNumberFormat="1" applyFont="1" applyFill="1" applyBorder="1" applyAlignment="1">
      <alignment horizontal="center"/>
    </xf>
    <xf numFmtId="1" fontId="10" fillId="6" borderId="9" xfId="1" applyNumberFormat="1" applyFont="1" applyFill="1" applyBorder="1" applyAlignment="1">
      <alignment horizontal="center"/>
    </xf>
    <xf numFmtId="0" fontId="10" fillId="0" borderId="0" xfId="1" applyFont="1"/>
    <xf numFmtId="0" fontId="12" fillId="0" borderId="0" xfId="0" applyFont="1"/>
    <xf numFmtId="0" fontId="7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6" xfId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164" fontId="9" fillId="0" borderId="1" xfId="1" applyNumberFormat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5" xfId="1" applyFont="1" applyBorder="1"/>
    <xf numFmtId="164" fontId="9" fillId="0" borderId="5" xfId="1" applyNumberFormat="1" applyFont="1" applyBorder="1" applyAlignment="1">
      <alignment horizontal="center"/>
    </xf>
    <xf numFmtId="164" fontId="9" fillId="0" borderId="5" xfId="1" applyNumberFormat="1" applyFont="1" applyBorder="1"/>
    <xf numFmtId="1" fontId="9" fillId="0" borderId="5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7" xfId="1" applyFont="1" applyBorder="1"/>
    <xf numFmtId="164" fontId="9" fillId="0" borderId="7" xfId="1" applyNumberFormat="1" applyFont="1" applyBorder="1" applyAlignment="1">
      <alignment horizontal="center"/>
    </xf>
    <xf numFmtId="164" fontId="10" fillId="0" borderId="0" xfId="1" applyNumberFormat="1" applyFont="1"/>
    <xf numFmtId="164" fontId="9" fillId="0" borderId="10" xfId="1" applyNumberFormat="1" applyFont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164" fontId="9" fillId="4" borderId="3" xfId="1" applyNumberFormat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164" fontId="9" fillId="4" borderId="6" xfId="1" applyNumberFormat="1" applyFont="1" applyFill="1" applyBorder="1" applyAlignment="1">
      <alignment horizontal="center"/>
    </xf>
    <xf numFmtId="0" fontId="9" fillId="4" borderId="8" xfId="1" applyFont="1" applyFill="1" applyBorder="1" applyAlignment="1">
      <alignment horizontal="center"/>
    </xf>
    <xf numFmtId="164" fontId="9" fillId="4" borderId="9" xfId="1" applyNumberFormat="1" applyFont="1" applyFill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11" fillId="6" borderId="0" xfId="1" applyFont="1" applyFill="1" applyAlignment="1">
      <alignment horizontal="center"/>
    </xf>
    <xf numFmtId="1" fontId="10" fillId="6" borderId="6" xfId="1" quotePrefix="1" applyNumberFormat="1" applyFont="1" applyFill="1" applyBorder="1" applyAlignment="1">
      <alignment horizontal="center"/>
    </xf>
    <xf numFmtId="0" fontId="11" fillId="5" borderId="0" xfId="1" applyFont="1" applyFill="1" applyAlignment="1">
      <alignment horizontal="center"/>
    </xf>
    <xf numFmtId="1" fontId="10" fillId="5" borderId="6" xfId="1" quotePrefix="1" applyNumberFormat="1" applyFont="1" applyFill="1" applyBorder="1" applyAlignment="1">
      <alignment horizontal="center"/>
    </xf>
    <xf numFmtId="0" fontId="9" fillId="2" borderId="33" xfId="1" applyFont="1" applyFill="1" applyBorder="1"/>
    <xf numFmtId="0" fontId="9" fillId="2" borderId="33" xfId="1" applyFont="1" applyFill="1" applyBorder="1" applyAlignment="1">
      <alignment horizontal="center"/>
    </xf>
    <xf numFmtId="164" fontId="9" fillId="2" borderId="33" xfId="1" applyNumberFormat="1" applyFont="1" applyFill="1" applyBorder="1" applyAlignment="1">
      <alignment horizontal="center"/>
    </xf>
    <xf numFmtId="1" fontId="9" fillId="2" borderId="33" xfId="1" applyNumberFormat="1" applyFont="1" applyFill="1" applyBorder="1" applyAlignment="1">
      <alignment horizontal="center"/>
    </xf>
    <xf numFmtId="0" fontId="9" fillId="2" borderId="33" xfId="1" applyFont="1" applyFill="1" applyBorder="1" applyAlignment="1">
      <alignment horizontal="left"/>
    </xf>
    <xf numFmtId="164" fontId="9" fillId="0" borderId="1" xfId="1" applyNumberFormat="1" applyFont="1" applyBorder="1"/>
    <xf numFmtId="1" fontId="9" fillId="0" borderId="1" xfId="1" applyNumberFormat="1" applyFont="1" applyBorder="1" applyAlignment="1">
      <alignment horizontal="center"/>
    </xf>
    <xf numFmtId="164" fontId="9" fillId="0" borderId="7" xfId="1" applyNumberFormat="1" applyFont="1" applyBorder="1"/>
    <xf numFmtId="1" fontId="9" fillId="0" borderId="7" xfId="1" applyNumberFormat="1" applyFont="1" applyBorder="1" applyAlignment="1">
      <alignment horizontal="center"/>
    </xf>
    <xf numFmtId="0" fontId="1" fillId="7" borderId="24" xfId="1" applyFont="1" applyFill="1" applyBorder="1" applyAlignment="1">
      <alignment horizontal="center"/>
    </xf>
    <xf numFmtId="0" fontId="7" fillId="5" borderId="2" xfId="1" applyFont="1" applyFill="1" applyBorder="1"/>
    <xf numFmtId="0" fontId="7" fillId="5" borderId="31" xfId="1" applyFont="1" applyFill="1" applyBorder="1"/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18" xfId="1" applyFont="1" applyFill="1" applyBorder="1" applyAlignment="1">
      <alignment horizontal="center"/>
    </xf>
    <xf numFmtId="0" fontId="4" fillId="0" borderId="21" xfId="1" quotePrefix="1" applyBorder="1" applyAlignment="1">
      <alignment horizontal="center"/>
    </xf>
    <xf numFmtId="0" fontId="4" fillId="0" borderId="24" xfId="1" quotePrefix="1" applyBorder="1" applyAlignment="1">
      <alignment horizontal="center"/>
    </xf>
    <xf numFmtId="0" fontId="4" fillId="0" borderId="23" xfId="1" quotePrefix="1" applyBorder="1" applyAlignment="1">
      <alignment horizontal="center"/>
    </xf>
    <xf numFmtId="0" fontId="4" fillId="0" borderId="22" xfId="1" quotePrefix="1" applyBorder="1" applyAlignment="1">
      <alignment horizontal="center"/>
    </xf>
    <xf numFmtId="0" fontId="1" fillId="0" borderId="23" xfId="1" quotePrefix="1" applyFont="1" applyBorder="1" applyAlignment="1">
      <alignment horizontal="center"/>
    </xf>
    <xf numFmtId="0" fontId="4" fillId="0" borderId="30" xfId="1" applyBorder="1"/>
    <xf numFmtId="0" fontId="3" fillId="8" borderId="0" xfId="1" applyFont="1" applyFill="1" applyAlignment="1">
      <alignment horizontal="center"/>
    </xf>
    <xf numFmtId="2" fontId="9" fillId="0" borderId="5" xfId="1" applyNumberFormat="1" applyFont="1" applyBorder="1" applyAlignment="1">
      <alignment horizontal="center"/>
    </xf>
  </cellXfs>
  <cellStyles count="2">
    <cellStyle name="Normal" xfId="0" builtinId="0"/>
    <cellStyle name="Normal 2" xfId="1" xr:uid="{066D8401-6A49-45AA-B457-5FBE09A58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0"/>
  <sheetViews>
    <sheetView tabSelected="1" topLeftCell="A239" workbookViewId="0">
      <selection activeCell="C60" sqref="C60"/>
    </sheetView>
  </sheetViews>
  <sheetFormatPr baseColWidth="10" defaultRowHeight="14.4" x14ac:dyDescent="0.3"/>
  <cols>
    <col min="1" max="1" width="6.109375" customWidth="1"/>
    <col min="2" max="2" width="52.6640625" customWidth="1"/>
    <col min="3" max="3" width="8.77734375" bestFit="1" customWidth="1"/>
    <col min="4" max="4" width="4.5546875" bestFit="1" customWidth="1"/>
    <col min="5" max="5" width="7.6640625" customWidth="1"/>
    <col min="6" max="6" width="7.33203125" bestFit="1" customWidth="1"/>
    <col min="7" max="7" width="6.5546875" bestFit="1" customWidth="1"/>
    <col min="8" max="8" width="21.6640625" customWidth="1"/>
    <col min="9" max="9" width="4.109375" customWidth="1"/>
    <col min="10" max="10" width="44.6640625" bestFit="1" customWidth="1"/>
    <col min="11" max="11" width="7.109375" customWidth="1"/>
    <col min="12" max="12" width="4.5546875" customWidth="1"/>
    <col min="13" max="13" width="3.109375" customWidth="1"/>
    <col min="14" max="15" width="3.44140625" customWidth="1"/>
    <col min="16" max="16" width="6.33203125" customWidth="1"/>
    <col min="17" max="17" width="5" customWidth="1"/>
    <col min="18" max="18" width="6.33203125" customWidth="1"/>
    <col min="19" max="19" width="5" customWidth="1"/>
    <col min="20" max="20" width="6.33203125" customWidth="1"/>
    <col min="21" max="21" width="5.6640625" customWidth="1"/>
  </cols>
  <sheetData>
    <row r="1" spans="1:21" ht="13.5" customHeight="1" thickBot="1" x14ac:dyDescent="0.35">
      <c r="A1" s="77" t="s">
        <v>0</v>
      </c>
      <c r="B1" s="75"/>
      <c r="C1" s="78"/>
      <c r="D1" s="75"/>
      <c r="E1" s="75"/>
      <c r="F1" s="75"/>
      <c r="G1" s="75"/>
    </row>
    <row r="2" spans="1:21" ht="13.5" customHeight="1" x14ac:dyDescent="0.3">
      <c r="A2" s="79"/>
      <c r="B2" s="79"/>
      <c r="C2" s="80"/>
      <c r="D2" s="81" t="s">
        <v>1</v>
      </c>
      <c r="E2" s="82" t="s">
        <v>2</v>
      </c>
      <c r="F2" s="81" t="s">
        <v>3</v>
      </c>
      <c r="G2" s="75"/>
      <c r="I2" s="120" t="s">
        <v>24</v>
      </c>
      <c r="J2" s="121"/>
      <c r="K2" s="52"/>
      <c r="L2" s="53" t="s">
        <v>1</v>
      </c>
      <c r="M2" s="53" t="s">
        <v>25</v>
      </c>
      <c r="N2" s="53" t="s">
        <v>26</v>
      </c>
      <c r="O2" s="53" t="s">
        <v>27</v>
      </c>
      <c r="P2" s="53" t="s">
        <v>2</v>
      </c>
      <c r="Q2" s="53" t="s">
        <v>28</v>
      </c>
      <c r="R2" s="53" t="s">
        <v>29</v>
      </c>
      <c r="S2" s="53" t="s">
        <v>30</v>
      </c>
      <c r="T2" s="53" t="s">
        <v>39</v>
      </c>
      <c r="U2" s="54" t="s">
        <v>115</v>
      </c>
    </row>
    <row r="3" spans="1:21" ht="13.5" customHeight="1" x14ac:dyDescent="0.3">
      <c r="A3" s="111">
        <f>RANK(E3,E$3:E$48)</f>
        <v>1</v>
      </c>
      <c r="B3" s="110" t="s">
        <v>5</v>
      </c>
      <c r="C3" s="111" t="s">
        <v>44</v>
      </c>
      <c r="D3" s="111">
        <v>17</v>
      </c>
      <c r="E3" s="112">
        <v>180.58823529411765</v>
      </c>
      <c r="F3" s="113">
        <v>280</v>
      </c>
      <c r="G3" s="75"/>
      <c r="I3" s="55">
        <v>1</v>
      </c>
      <c r="J3" s="56" t="s">
        <v>108</v>
      </c>
      <c r="K3" s="57" t="s">
        <v>109</v>
      </c>
      <c r="L3" s="58">
        <f>M3+N3+O3</f>
        <v>19</v>
      </c>
      <c r="M3" s="106">
        <v>13</v>
      </c>
      <c r="N3" s="106">
        <v>5</v>
      </c>
      <c r="O3" s="106">
        <v>1</v>
      </c>
      <c r="P3" s="59">
        <f>+(M3+O3/2)/L3*1000</f>
        <v>710.52631578947364</v>
      </c>
      <c r="Q3" s="60">
        <f>+M3*2+O3</f>
        <v>27</v>
      </c>
      <c r="R3" s="60">
        <v>385</v>
      </c>
      <c r="S3" s="60">
        <v>295.78947368421052</v>
      </c>
      <c r="T3" s="60">
        <f>R3-S3</f>
        <v>89.21052631578948</v>
      </c>
      <c r="U3" s="107" t="s">
        <v>222</v>
      </c>
    </row>
    <row r="4" spans="1:21" ht="13.5" customHeight="1" x14ac:dyDescent="0.3">
      <c r="A4" s="111">
        <f>RANK(E4,E$3:E$48)</f>
        <v>2</v>
      </c>
      <c r="B4" s="110" t="s">
        <v>99</v>
      </c>
      <c r="C4" s="111" t="s">
        <v>70</v>
      </c>
      <c r="D4" s="111">
        <v>7</v>
      </c>
      <c r="E4" s="112">
        <v>161.42857142857142</v>
      </c>
      <c r="F4" s="113">
        <v>210</v>
      </c>
      <c r="G4" s="75"/>
      <c r="I4" s="61">
        <v>2</v>
      </c>
      <c r="J4" s="62" t="s">
        <v>54</v>
      </c>
      <c r="K4" s="63" t="s">
        <v>49</v>
      </c>
      <c r="L4" s="64">
        <f>M4+N4+O4</f>
        <v>19</v>
      </c>
      <c r="M4" s="108">
        <v>13</v>
      </c>
      <c r="N4" s="108">
        <v>6</v>
      </c>
      <c r="O4" s="108">
        <v>0</v>
      </c>
      <c r="P4" s="65">
        <f>+(M4+O4/2)/L4*1000</f>
        <v>684.21052631578948</v>
      </c>
      <c r="Q4" s="66">
        <f>+M4*2+O4</f>
        <v>26</v>
      </c>
      <c r="R4" s="66">
        <v>360.5263157894737</v>
      </c>
      <c r="S4" s="66">
        <v>312.10526315789474</v>
      </c>
      <c r="T4" s="66">
        <f>R4-S4</f>
        <v>48.421052631578959</v>
      </c>
      <c r="U4" s="109" t="s">
        <v>223</v>
      </c>
    </row>
    <row r="5" spans="1:21" ht="13.5" customHeight="1" x14ac:dyDescent="0.3">
      <c r="A5" s="111">
        <f>RANK(E5,E$3:E$48)</f>
        <v>3</v>
      </c>
      <c r="B5" s="110" t="s">
        <v>4</v>
      </c>
      <c r="C5" s="111" t="s">
        <v>109</v>
      </c>
      <c r="D5" s="111">
        <v>19</v>
      </c>
      <c r="E5" s="112">
        <v>160</v>
      </c>
      <c r="F5" s="113">
        <v>280</v>
      </c>
      <c r="G5" s="75"/>
      <c r="I5" s="55">
        <v>3</v>
      </c>
      <c r="J5" s="56" t="s">
        <v>77</v>
      </c>
      <c r="K5" s="57" t="s">
        <v>70</v>
      </c>
      <c r="L5" s="58">
        <f>M5+N5+O5</f>
        <v>19</v>
      </c>
      <c r="M5" s="106">
        <v>12</v>
      </c>
      <c r="N5" s="106">
        <v>5</v>
      </c>
      <c r="O5" s="106">
        <v>2</v>
      </c>
      <c r="P5" s="59">
        <f>+(M5+O5/2)/L5*1000</f>
        <v>684.21052631578948</v>
      </c>
      <c r="Q5" s="60">
        <f>+M5*2+O5</f>
        <v>26</v>
      </c>
      <c r="R5" s="60">
        <v>349.73684210526318</v>
      </c>
      <c r="S5" s="60">
        <v>302.89473684210526</v>
      </c>
      <c r="T5" s="60">
        <f>R5-S5</f>
        <v>46.842105263157919</v>
      </c>
      <c r="U5" s="107" t="s">
        <v>224</v>
      </c>
    </row>
    <row r="6" spans="1:21" ht="13.5" customHeight="1" x14ac:dyDescent="0.3">
      <c r="A6" s="111">
        <f>RANK(E6,E$3:E$48)</f>
        <v>4</v>
      </c>
      <c r="B6" s="110" t="s">
        <v>58</v>
      </c>
      <c r="C6" s="111" t="s">
        <v>111</v>
      </c>
      <c r="D6" s="111">
        <v>20</v>
      </c>
      <c r="E6" s="112">
        <v>155.5</v>
      </c>
      <c r="F6" s="113">
        <v>220</v>
      </c>
      <c r="G6" s="75"/>
      <c r="I6" s="61">
        <v>4</v>
      </c>
      <c r="J6" s="62" t="s">
        <v>133</v>
      </c>
      <c r="K6" s="63" t="s">
        <v>111</v>
      </c>
      <c r="L6" s="64">
        <f>M6+N6+O6</f>
        <v>20</v>
      </c>
      <c r="M6" s="108">
        <v>12</v>
      </c>
      <c r="N6" s="108">
        <v>8</v>
      </c>
      <c r="O6" s="108">
        <v>0</v>
      </c>
      <c r="P6" s="65">
        <f>+(M6+O6/2)/L6*1000</f>
        <v>600</v>
      </c>
      <c r="Q6" s="66">
        <f>+M6*2+O6</f>
        <v>24</v>
      </c>
      <c r="R6" s="66">
        <v>363.5</v>
      </c>
      <c r="S6" s="66">
        <v>310.25</v>
      </c>
      <c r="T6" s="66">
        <f>R6-S6</f>
        <v>53.25</v>
      </c>
      <c r="U6" s="109" t="s">
        <v>225</v>
      </c>
    </row>
    <row r="7" spans="1:21" ht="13.5" customHeight="1" x14ac:dyDescent="0.3">
      <c r="A7" s="111">
        <f>RANK(E7,E$3:E$48)</f>
        <v>5</v>
      </c>
      <c r="B7" s="110" t="s">
        <v>6</v>
      </c>
      <c r="C7" s="111" t="s">
        <v>49</v>
      </c>
      <c r="D7" s="111">
        <v>15</v>
      </c>
      <c r="E7" s="112">
        <v>147.33333333333334</v>
      </c>
      <c r="F7" s="113">
        <v>200</v>
      </c>
      <c r="G7" s="75"/>
      <c r="I7" s="55">
        <v>5</v>
      </c>
      <c r="J7" s="56" t="s">
        <v>43</v>
      </c>
      <c r="K7" s="57" t="s">
        <v>44</v>
      </c>
      <c r="L7" s="58">
        <f>M7+N7+O7</f>
        <v>19</v>
      </c>
      <c r="M7" s="106">
        <v>10</v>
      </c>
      <c r="N7" s="106">
        <v>9</v>
      </c>
      <c r="O7" s="106">
        <v>0</v>
      </c>
      <c r="P7" s="59">
        <f>+(M7+O7/2)/L7*1000</f>
        <v>526.31578947368416</v>
      </c>
      <c r="Q7" s="60">
        <f>+M7*2+O7</f>
        <v>20</v>
      </c>
      <c r="R7" s="60">
        <v>356.31578947368422</v>
      </c>
      <c r="S7" s="60">
        <v>331.84210526315792</v>
      </c>
      <c r="T7" s="60">
        <f>R7-S7</f>
        <v>24.473684210526301</v>
      </c>
      <c r="U7" s="107" t="s">
        <v>226</v>
      </c>
    </row>
    <row r="8" spans="1:21" ht="13.5" customHeight="1" x14ac:dyDescent="0.3">
      <c r="A8" s="111">
        <f>RANK(E8,E$3:E$48)</f>
        <v>6</v>
      </c>
      <c r="B8" s="110" t="s">
        <v>67</v>
      </c>
      <c r="C8" s="111" t="s">
        <v>83</v>
      </c>
      <c r="D8" s="111">
        <v>16</v>
      </c>
      <c r="E8" s="112">
        <v>141.875</v>
      </c>
      <c r="F8" s="113">
        <v>190</v>
      </c>
      <c r="G8" s="75"/>
      <c r="I8" s="61">
        <v>6</v>
      </c>
      <c r="J8" s="62" t="s">
        <v>82</v>
      </c>
      <c r="K8" s="63" t="s">
        <v>83</v>
      </c>
      <c r="L8" s="64">
        <f>M8+N8+O8</f>
        <v>16</v>
      </c>
      <c r="M8" s="108">
        <v>8</v>
      </c>
      <c r="N8" s="108">
        <v>8</v>
      </c>
      <c r="O8" s="108">
        <v>0</v>
      </c>
      <c r="P8" s="65">
        <f>+(M8+O8/2)/L8*1000</f>
        <v>500</v>
      </c>
      <c r="Q8" s="66">
        <f>+M8*2+O8</f>
        <v>16</v>
      </c>
      <c r="R8" s="66">
        <v>306.875</v>
      </c>
      <c r="S8" s="66">
        <v>320</v>
      </c>
      <c r="T8" s="66">
        <f>R8-S8</f>
        <v>-13.125</v>
      </c>
      <c r="U8" s="109" t="s">
        <v>227</v>
      </c>
    </row>
    <row r="9" spans="1:21" ht="13.5" customHeight="1" x14ac:dyDescent="0.3">
      <c r="A9" s="111">
        <f>RANK(E9,E$3:E$48)</f>
        <v>7</v>
      </c>
      <c r="B9" s="110" t="s">
        <v>228</v>
      </c>
      <c r="C9" s="111" t="s">
        <v>85</v>
      </c>
      <c r="D9" s="111">
        <v>4</v>
      </c>
      <c r="E9" s="112">
        <v>140</v>
      </c>
      <c r="F9" s="113">
        <v>260</v>
      </c>
      <c r="G9" s="75"/>
      <c r="I9" s="55">
        <v>7</v>
      </c>
      <c r="J9" s="56" t="s">
        <v>134</v>
      </c>
      <c r="K9" s="57" t="s">
        <v>55</v>
      </c>
      <c r="L9" s="58">
        <f>M9+N9+O9</f>
        <v>20</v>
      </c>
      <c r="M9" s="106">
        <v>9</v>
      </c>
      <c r="N9" s="106">
        <v>11</v>
      </c>
      <c r="O9" s="106">
        <v>0</v>
      </c>
      <c r="P9" s="59">
        <f>+(M9+O9/2)/L9*1000</f>
        <v>450</v>
      </c>
      <c r="Q9" s="60">
        <f>+M9*2+O9</f>
        <v>18</v>
      </c>
      <c r="R9" s="60">
        <v>332.25</v>
      </c>
      <c r="S9" s="60">
        <v>332</v>
      </c>
      <c r="T9" s="60">
        <f>R9-S9</f>
        <v>0.25</v>
      </c>
      <c r="U9" s="107" t="s">
        <v>225</v>
      </c>
    </row>
    <row r="10" spans="1:21" ht="13.5" customHeight="1" x14ac:dyDescent="0.3">
      <c r="A10" s="111">
        <f>RANK(E10,E$3:E$48)</f>
        <v>8</v>
      </c>
      <c r="B10" s="110" t="s">
        <v>8</v>
      </c>
      <c r="C10" s="111" t="s">
        <v>49</v>
      </c>
      <c r="D10" s="111">
        <v>19</v>
      </c>
      <c r="E10" s="112">
        <v>128.94736842105263</v>
      </c>
      <c r="F10" s="113">
        <v>210</v>
      </c>
      <c r="G10" s="75"/>
      <c r="I10" s="61">
        <v>8</v>
      </c>
      <c r="J10" s="62" t="s">
        <v>56</v>
      </c>
      <c r="K10" s="63" t="s">
        <v>57</v>
      </c>
      <c r="L10" s="64">
        <f>M10+N10+O10</f>
        <v>20</v>
      </c>
      <c r="M10" s="108">
        <v>7</v>
      </c>
      <c r="N10" s="108">
        <v>13</v>
      </c>
      <c r="O10" s="108">
        <v>0</v>
      </c>
      <c r="P10" s="65">
        <f>+(M10+O10/2)/L10*1000</f>
        <v>350</v>
      </c>
      <c r="Q10" s="66">
        <f>+M10*2+O10</f>
        <v>14</v>
      </c>
      <c r="R10" s="66">
        <v>275.75</v>
      </c>
      <c r="S10" s="66">
        <v>331</v>
      </c>
      <c r="T10" s="66">
        <f>R10-S10</f>
        <v>-55.25</v>
      </c>
      <c r="U10" s="109" t="s">
        <v>117</v>
      </c>
    </row>
    <row r="11" spans="1:21" ht="13.5" customHeight="1" x14ac:dyDescent="0.3">
      <c r="A11" s="111">
        <f>RANK(E11,E$3:E$48)</f>
        <v>9</v>
      </c>
      <c r="B11" s="110" t="s">
        <v>32</v>
      </c>
      <c r="C11" s="111" t="s">
        <v>57</v>
      </c>
      <c r="D11" s="111">
        <v>16</v>
      </c>
      <c r="E11" s="112">
        <v>124.375</v>
      </c>
      <c r="F11" s="113">
        <v>220</v>
      </c>
      <c r="G11" s="75"/>
      <c r="I11" s="55">
        <v>9</v>
      </c>
      <c r="J11" s="56" t="s">
        <v>86</v>
      </c>
      <c r="K11" s="57" t="s">
        <v>87</v>
      </c>
      <c r="L11" s="58">
        <f>M11+N11+O11</f>
        <v>20</v>
      </c>
      <c r="M11" s="106">
        <v>5</v>
      </c>
      <c r="N11" s="106">
        <v>14</v>
      </c>
      <c r="O11" s="106">
        <v>1</v>
      </c>
      <c r="P11" s="59">
        <f>+(M11+O11/2)/L11*1000</f>
        <v>275</v>
      </c>
      <c r="Q11" s="60">
        <f>+M11*2+O11</f>
        <v>11</v>
      </c>
      <c r="R11" s="60">
        <v>237.25</v>
      </c>
      <c r="S11" s="60">
        <v>364.75</v>
      </c>
      <c r="T11" s="60">
        <f>R11-S11</f>
        <v>-127.5</v>
      </c>
      <c r="U11" s="107" t="s">
        <v>116</v>
      </c>
    </row>
    <row r="12" spans="1:21" ht="13.5" customHeight="1" x14ac:dyDescent="0.3">
      <c r="A12" s="111">
        <f>RANK(E12,E$3:E$48)</f>
        <v>10</v>
      </c>
      <c r="B12" s="110" t="s">
        <v>9</v>
      </c>
      <c r="C12" s="111" t="s">
        <v>55</v>
      </c>
      <c r="D12" s="111">
        <v>20</v>
      </c>
      <c r="E12" s="112">
        <v>116.5</v>
      </c>
      <c r="F12" s="113">
        <v>170</v>
      </c>
      <c r="G12" s="75"/>
      <c r="I12" s="61">
        <v>10</v>
      </c>
      <c r="J12" s="62" t="s">
        <v>84</v>
      </c>
      <c r="K12" s="63" t="s">
        <v>85</v>
      </c>
      <c r="L12" s="64">
        <f>M12+N12+O12</f>
        <v>20</v>
      </c>
      <c r="M12" s="108">
        <v>5</v>
      </c>
      <c r="N12" s="108">
        <v>15</v>
      </c>
      <c r="O12" s="108">
        <v>0</v>
      </c>
      <c r="P12" s="65">
        <f>+(M12+O12/2)/L12*1000</f>
        <v>250</v>
      </c>
      <c r="Q12" s="66">
        <f>+M12*2+O12</f>
        <v>10</v>
      </c>
      <c r="R12" s="66">
        <v>270.5</v>
      </c>
      <c r="S12" s="66">
        <v>329.25</v>
      </c>
      <c r="T12" s="66">
        <f>R12-S12</f>
        <v>-58.75</v>
      </c>
      <c r="U12" s="109" t="s">
        <v>116</v>
      </c>
    </row>
    <row r="13" spans="1:21" ht="13.5" customHeight="1" thickBot="1" x14ac:dyDescent="0.35">
      <c r="A13" s="111">
        <f>RANK(E13,E$3:E$48)</f>
        <v>11</v>
      </c>
      <c r="B13" s="110" t="s">
        <v>112</v>
      </c>
      <c r="C13" s="111" t="s">
        <v>229</v>
      </c>
      <c r="D13" s="111">
        <v>16</v>
      </c>
      <c r="E13" s="112">
        <v>116.25</v>
      </c>
      <c r="F13" s="113">
        <v>170</v>
      </c>
      <c r="G13" s="75"/>
      <c r="I13" s="67"/>
      <c r="J13" s="68"/>
      <c r="K13" s="69"/>
      <c r="L13" s="70"/>
      <c r="M13" s="71"/>
      <c r="N13" s="71"/>
      <c r="O13" s="71"/>
      <c r="P13" s="72"/>
      <c r="Q13" s="73"/>
      <c r="R13" s="73"/>
      <c r="S13" s="73"/>
      <c r="T13" s="73"/>
      <c r="U13" s="74"/>
    </row>
    <row r="14" spans="1:21" ht="13.5" customHeight="1" x14ac:dyDescent="0.3">
      <c r="A14" s="111">
        <f>RANK(E14,E$3:E$48)</f>
        <v>12</v>
      </c>
      <c r="B14" s="110" t="s">
        <v>97</v>
      </c>
      <c r="C14" s="111" t="s">
        <v>85</v>
      </c>
      <c r="D14" s="111">
        <v>16</v>
      </c>
      <c r="E14" s="112">
        <v>111.25</v>
      </c>
      <c r="F14" s="113">
        <v>200</v>
      </c>
      <c r="G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1" ht="13.5" customHeight="1" x14ac:dyDescent="0.3">
      <c r="A15" s="111">
        <f>RANK(E15,E$3:E$48)</f>
        <v>13</v>
      </c>
      <c r="B15" s="110" t="s">
        <v>48</v>
      </c>
      <c r="C15" s="111" t="s">
        <v>70</v>
      </c>
      <c r="D15" s="111">
        <v>19</v>
      </c>
      <c r="E15" s="112">
        <v>110</v>
      </c>
      <c r="F15" s="113">
        <v>210</v>
      </c>
      <c r="G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8"/>
    </row>
    <row r="16" spans="1:21" ht="13.5" customHeight="1" x14ac:dyDescent="0.3">
      <c r="A16" s="111">
        <f>RANK(E16,E$3:E$48)</f>
        <v>13</v>
      </c>
      <c r="B16" s="110" t="s">
        <v>123</v>
      </c>
      <c r="C16" s="111" t="s">
        <v>49</v>
      </c>
      <c r="D16" s="111">
        <v>4</v>
      </c>
      <c r="E16" s="112">
        <v>110</v>
      </c>
      <c r="F16" s="113">
        <v>120</v>
      </c>
      <c r="G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8"/>
    </row>
    <row r="17" spans="1:21" ht="13.5" customHeight="1" x14ac:dyDescent="0.3">
      <c r="A17" s="111">
        <f>RANK(E17,E$3:E$48)</f>
        <v>15</v>
      </c>
      <c r="B17" s="110" t="s">
        <v>45</v>
      </c>
      <c r="C17" s="111" t="s">
        <v>44</v>
      </c>
      <c r="D17" s="111">
        <v>14</v>
      </c>
      <c r="E17" s="112">
        <v>102.85714285714286</v>
      </c>
      <c r="F17" s="113">
        <v>220</v>
      </c>
      <c r="G17" s="75"/>
      <c r="J17" s="76" t="s">
        <v>81</v>
      </c>
      <c r="K17" s="6"/>
      <c r="L17" s="2"/>
      <c r="M17" s="7"/>
      <c r="N17" s="7"/>
      <c r="O17" s="7"/>
      <c r="P17" s="10"/>
      <c r="Q17" s="9"/>
      <c r="R17" s="8"/>
      <c r="S17" s="8"/>
      <c r="T17" s="8"/>
      <c r="U17" s="8"/>
    </row>
    <row r="18" spans="1:21" ht="13.5" customHeight="1" x14ac:dyDescent="0.3">
      <c r="A18" s="111">
        <f>RANK(E18,E$3:E$48)</f>
        <v>16</v>
      </c>
      <c r="B18" s="110" t="s">
        <v>72</v>
      </c>
      <c r="C18" s="111" t="s">
        <v>70</v>
      </c>
      <c r="D18" s="111">
        <v>19</v>
      </c>
      <c r="E18" s="112">
        <v>102.63157894736842</v>
      </c>
      <c r="F18" s="113">
        <v>160</v>
      </c>
      <c r="G18" s="75"/>
      <c r="H18" s="3"/>
      <c r="U18" s="8"/>
    </row>
    <row r="19" spans="1:21" ht="13.5" customHeight="1" x14ac:dyDescent="0.3">
      <c r="A19" s="111">
        <f>RANK(E19,E$3:E$48)</f>
        <v>17</v>
      </c>
      <c r="B19" s="110" t="s">
        <v>119</v>
      </c>
      <c r="C19" s="111" t="s">
        <v>87</v>
      </c>
      <c r="D19" s="111">
        <v>12</v>
      </c>
      <c r="E19" s="112">
        <v>89.166666666666671</v>
      </c>
      <c r="F19" s="113">
        <v>160</v>
      </c>
      <c r="G19" s="75"/>
      <c r="H19" s="3"/>
      <c r="I19" s="3"/>
    </row>
    <row r="20" spans="1:21" ht="13.5" customHeight="1" x14ac:dyDescent="0.3">
      <c r="A20" s="111">
        <f>RANK(E20,E$3:E$48)</f>
        <v>18</v>
      </c>
      <c r="B20" s="110" t="s">
        <v>60</v>
      </c>
      <c r="C20" s="111" t="s">
        <v>55</v>
      </c>
      <c r="D20" s="111">
        <v>20</v>
      </c>
      <c r="E20" s="112">
        <v>86.5</v>
      </c>
      <c r="F20" s="113">
        <v>190</v>
      </c>
      <c r="G20" s="75"/>
      <c r="H20" s="3"/>
      <c r="I20" s="3"/>
    </row>
    <row r="21" spans="1:21" ht="13.5" customHeight="1" x14ac:dyDescent="0.3">
      <c r="A21" s="111">
        <f>RANK(E21,E$3:E$48)</f>
        <v>19</v>
      </c>
      <c r="B21" s="110" t="s">
        <v>71</v>
      </c>
      <c r="C21" s="111" t="s">
        <v>83</v>
      </c>
      <c r="D21" s="111">
        <v>16</v>
      </c>
      <c r="E21" s="112">
        <v>85.625</v>
      </c>
      <c r="F21" s="113">
        <v>150</v>
      </c>
      <c r="G21" s="75"/>
      <c r="H21" s="3"/>
      <c r="I21" s="3"/>
    </row>
    <row r="22" spans="1:21" ht="13.5" customHeight="1" x14ac:dyDescent="0.3">
      <c r="A22" s="111">
        <f>RANK(E22,E$3:E$48)</f>
        <v>20</v>
      </c>
      <c r="B22" s="110" t="s">
        <v>113</v>
      </c>
      <c r="C22" s="111" t="s">
        <v>49</v>
      </c>
      <c r="D22" s="111">
        <v>4</v>
      </c>
      <c r="E22" s="112">
        <v>85</v>
      </c>
      <c r="F22" s="113">
        <v>110</v>
      </c>
      <c r="G22" s="75"/>
      <c r="H22" s="3"/>
      <c r="I22" s="3"/>
    </row>
    <row r="23" spans="1:21" ht="13.5" customHeight="1" x14ac:dyDescent="0.3">
      <c r="A23" s="111">
        <f>RANK(E23,E$3:E$48)</f>
        <v>21</v>
      </c>
      <c r="B23" s="110" t="s">
        <v>7</v>
      </c>
      <c r="C23" s="111" t="s">
        <v>109</v>
      </c>
      <c r="D23" s="111">
        <v>19</v>
      </c>
      <c r="E23" s="112">
        <v>76.84210526315789</v>
      </c>
      <c r="F23" s="113">
        <v>140</v>
      </c>
      <c r="G23" s="75"/>
      <c r="I23" s="3"/>
    </row>
    <row r="24" spans="1:21" ht="13.5" customHeight="1" x14ac:dyDescent="0.3">
      <c r="A24" s="111">
        <f>RANK(E24,E$3:E$48)</f>
        <v>22</v>
      </c>
      <c r="B24" s="110" t="s">
        <v>98</v>
      </c>
      <c r="C24" s="111" t="s">
        <v>111</v>
      </c>
      <c r="D24" s="111">
        <v>20</v>
      </c>
      <c r="E24" s="112">
        <v>72.5</v>
      </c>
      <c r="F24" s="113">
        <v>170</v>
      </c>
      <c r="G24" s="75"/>
    </row>
    <row r="25" spans="1:21" ht="13.5" customHeight="1" x14ac:dyDescent="0.3">
      <c r="A25" s="111">
        <f>RANK(E25,E$3:E$48)</f>
        <v>23</v>
      </c>
      <c r="B25" s="110" t="s">
        <v>95</v>
      </c>
      <c r="C25" s="111" t="s">
        <v>55</v>
      </c>
      <c r="D25" s="111">
        <v>20</v>
      </c>
      <c r="E25" s="112">
        <v>68</v>
      </c>
      <c r="F25" s="113">
        <v>130</v>
      </c>
      <c r="G25" s="75"/>
    </row>
    <row r="26" spans="1:21" ht="13.5" customHeight="1" x14ac:dyDescent="0.3">
      <c r="A26" s="111">
        <f>RANK(E26,E$3:E$48)</f>
        <v>24</v>
      </c>
      <c r="B26" s="114" t="s">
        <v>124</v>
      </c>
      <c r="C26" s="111" t="s">
        <v>109</v>
      </c>
      <c r="D26" s="111">
        <v>11</v>
      </c>
      <c r="E26" s="112">
        <v>65.454545454545453</v>
      </c>
      <c r="F26" s="113">
        <v>130</v>
      </c>
      <c r="G26" s="75"/>
    </row>
    <row r="27" spans="1:21" ht="13.5" customHeight="1" x14ac:dyDescent="0.3">
      <c r="A27" s="111">
        <f>RANK(E27,E$3:E$48)</f>
        <v>25</v>
      </c>
      <c r="B27" s="110" t="s">
        <v>69</v>
      </c>
      <c r="C27" s="111" t="s">
        <v>111</v>
      </c>
      <c r="D27" s="111">
        <v>20</v>
      </c>
      <c r="E27" s="112">
        <v>65</v>
      </c>
      <c r="F27" s="113">
        <v>140</v>
      </c>
      <c r="G27" s="75"/>
    </row>
    <row r="28" spans="1:21" ht="13.5" customHeight="1" x14ac:dyDescent="0.3">
      <c r="A28" s="111">
        <f>RANK(E28,E$3:E$48)</f>
        <v>26</v>
      </c>
      <c r="B28" s="110" t="s">
        <v>88</v>
      </c>
      <c r="C28" s="111" t="s">
        <v>57</v>
      </c>
      <c r="D28" s="111">
        <v>20</v>
      </c>
      <c r="E28" s="112">
        <v>64</v>
      </c>
      <c r="F28" s="113">
        <v>150</v>
      </c>
      <c r="G28" s="75"/>
    </row>
    <row r="29" spans="1:21" ht="13.5" customHeight="1" x14ac:dyDescent="0.3">
      <c r="A29" s="111">
        <f>RANK(E29,E$3:E$48)</f>
        <v>26</v>
      </c>
      <c r="B29" s="110" t="s">
        <v>78</v>
      </c>
      <c r="C29" s="111" t="s">
        <v>87</v>
      </c>
      <c r="D29" s="111">
        <v>20</v>
      </c>
      <c r="E29" s="112">
        <v>64</v>
      </c>
      <c r="F29" s="113">
        <v>120</v>
      </c>
      <c r="G29" s="75"/>
    </row>
    <row r="30" spans="1:21" ht="13.5" customHeight="1" x14ac:dyDescent="0.3">
      <c r="A30" s="111">
        <f>RANK(E30,E$3:E$48)</f>
        <v>28</v>
      </c>
      <c r="B30" s="110" t="s">
        <v>59</v>
      </c>
      <c r="C30" s="111" t="s">
        <v>44</v>
      </c>
      <c r="D30" s="111">
        <v>11</v>
      </c>
      <c r="E30" s="112">
        <v>62.727272727272727</v>
      </c>
      <c r="F30" s="113">
        <v>140</v>
      </c>
      <c r="G30" s="75"/>
    </row>
    <row r="31" spans="1:21" ht="13.5" customHeight="1" x14ac:dyDescent="0.3">
      <c r="A31" s="111">
        <f>RANK(E31,E$3:E$48)</f>
        <v>29</v>
      </c>
      <c r="B31" s="110" t="s">
        <v>125</v>
      </c>
      <c r="C31" s="111" t="s">
        <v>70</v>
      </c>
      <c r="D31" s="111">
        <v>8</v>
      </c>
      <c r="E31" s="112">
        <v>60</v>
      </c>
      <c r="F31" s="113">
        <v>130</v>
      </c>
      <c r="G31" s="75"/>
    </row>
    <row r="32" spans="1:21" ht="13.5" customHeight="1" x14ac:dyDescent="0.3">
      <c r="A32" s="111">
        <f>RANK(E32,E$3:E$48)</f>
        <v>30</v>
      </c>
      <c r="B32" s="110" t="s">
        <v>66</v>
      </c>
      <c r="C32" s="111" t="s">
        <v>87</v>
      </c>
      <c r="D32" s="111">
        <v>20</v>
      </c>
      <c r="E32" s="112">
        <v>57</v>
      </c>
      <c r="F32" s="113">
        <v>120</v>
      </c>
      <c r="G32" s="75"/>
    </row>
    <row r="33" spans="1:12" ht="13.5" customHeight="1" x14ac:dyDescent="0.3">
      <c r="A33" s="111">
        <f>RANK(E33,E$3:E$48)</f>
        <v>31</v>
      </c>
      <c r="B33" s="110" t="s">
        <v>53</v>
      </c>
      <c r="C33" s="111" t="s">
        <v>57</v>
      </c>
      <c r="D33" s="111">
        <v>16</v>
      </c>
      <c r="E33" s="112">
        <v>56.875</v>
      </c>
      <c r="F33" s="113">
        <v>120</v>
      </c>
      <c r="G33" s="75"/>
      <c r="J33" s="1"/>
      <c r="K33" s="1"/>
      <c r="L33" s="1"/>
    </row>
    <row r="34" spans="1:12" ht="13.5" customHeight="1" x14ac:dyDescent="0.3">
      <c r="A34" s="111">
        <f>RANK(E34,E$3:E$48)</f>
        <v>32</v>
      </c>
      <c r="B34" s="110" t="s">
        <v>76</v>
      </c>
      <c r="C34" s="111" t="s">
        <v>49</v>
      </c>
      <c r="D34" s="111">
        <v>15</v>
      </c>
      <c r="E34" s="112">
        <v>51.333333333333336</v>
      </c>
      <c r="F34" s="113">
        <v>100</v>
      </c>
      <c r="G34" s="75"/>
      <c r="J34" s="1"/>
      <c r="K34" s="1"/>
      <c r="L34" s="1"/>
    </row>
    <row r="35" spans="1:12" ht="13.5" customHeight="1" x14ac:dyDescent="0.3">
      <c r="A35" s="111">
        <f>RANK(E35,E$3:E$48)</f>
        <v>33</v>
      </c>
      <c r="B35" s="110" t="s">
        <v>89</v>
      </c>
      <c r="C35" s="111" t="s">
        <v>85</v>
      </c>
      <c r="D35" s="111">
        <v>18</v>
      </c>
      <c r="E35" s="112">
        <v>50</v>
      </c>
      <c r="F35" s="113">
        <v>90</v>
      </c>
      <c r="G35" s="75"/>
      <c r="J35" s="1"/>
      <c r="K35" s="1"/>
      <c r="L35" s="1"/>
    </row>
    <row r="36" spans="1:12" ht="13.5" customHeight="1" x14ac:dyDescent="0.3">
      <c r="A36" s="111">
        <f>RANK(E36,E$3:E$48)</f>
        <v>34</v>
      </c>
      <c r="B36" s="110" t="s">
        <v>52</v>
      </c>
      <c r="C36" s="111" t="s">
        <v>57</v>
      </c>
      <c r="D36" s="111">
        <v>15</v>
      </c>
      <c r="E36" s="112">
        <v>49.333333333333336</v>
      </c>
      <c r="F36" s="113">
        <v>80</v>
      </c>
      <c r="G36" s="75"/>
      <c r="J36" s="1"/>
      <c r="K36" s="1"/>
      <c r="L36" s="1"/>
    </row>
    <row r="37" spans="1:12" ht="13.5" customHeight="1" x14ac:dyDescent="0.3">
      <c r="A37" s="111">
        <f>RANK(E37,E$3:E$48)</f>
        <v>35</v>
      </c>
      <c r="B37" s="110" t="s">
        <v>31</v>
      </c>
      <c r="C37" s="111" t="s">
        <v>44</v>
      </c>
      <c r="D37" s="111">
        <v>15</v>
      </c>
      <c r="E37" s="112">
        <v>42.666666666666664</v>
      </c>
      <c r="F37" s="113">
        <v>130</v>
      </c>
      <c r="G37" s="75"/>
      <c r="J37" s="1"/>
      <c r="K37" s="1"/>
      <c r="L37" s="1"/>
    </row>
    <row r="38" spans="1:12" ht="13.5" customHeight="1" x14ac:dyDescent="0.3">
      <c r="A38" s="111">
        <f>RANK(E38,E$3:E$48)</f>
        <v>36</v>
      </c>
      <c r="B38" s="110" t="s">
        <v>35</v>
      </c>
      <c r="C38" s="111" t="s">
        <v>109</v>
      </c>
      <c r="D38" s="111">
        <v>15</v>
      </c>
      <c r="E38" s="112">
        <v>40.666666666666664</v>
      </c>
      <c r="F38" s="113">
        <v>90</v>
      </c>
      <c r="G38" s="75"/>
      <c r="J38" s="1"/>
      <c r="K38" s="1"/>
      <c r="L38" s="1"/>
    </row>
    <row r="39" spans="1:12" ht="13.5" customHeight="1" x14ac:dyDescent="0.3">
      <c r="A39" s="111">
        <f>RANK(E39,E$3:E$48)</f>
        <v>37</v>
      </c>
      <c r="B39" s="110" t="s">
        <v>73</v>
      </c>
      <c r="C39" s="111" t="s">
        <v>111</v>
      </c>
      <c r="D39" s="111">
        <v>20</v>
      </c>
      <c r="E39" s="112">
        <v>36.5</v>
      </c>
      <c r="F39" s="113">
        <v>80</v>
      </c>
      <c r="G39" s="75"/>
      <c r="J39" s="1"/>
      <c r="K39" s="1"/>
      <c r="L39" s="1"/>
    </row>
    <row r="40" spans="1:12" ht="13.5" customHeight="1" x14ac:dyDescent="0.3">
      <c r="A40" s="111">
        <f>RANK(E40,E$3:E$48)</f>
        <v>37</v>
      </c>
      <c r="B40" s="110" t="s">
        <v>114</v>
      </c>
      <c r="C40" s="111" t="s">
        <v>87</v>
      </c>
      <c r="D40" s="111">
        <v>20</v>
      </c>
      <c r="E40" s="112">
        <v>36.5</v>
      </c>
      <c r="F40" s="113">
        <v>80</v>
      </c>
      <c r="G40" s="75"/>
      <c r="J40" s="1"/>
      <c r="K40" s="1"/>
      <c r="L40" s="1"/>
    </row>
    <row r="41" spans="1:12" ht="13.5" customHeight="1" x14ac:dyDescent="0.3">
      <c r="A41" s="111">
        <f>RANK(E41,E$3:E$48)</f>
        <v>39</v>
      </c>
      <c r="B41" s="110" t="s">
        <v>61</v>
      </c>
      <c r="C41" s="111" t="s">
        <v>55</v>
      </c>
      <c r="D41" s="111">
        <v>20</v>
      </c>
      <c r="E41" s="112">
        <v>35</v>
      </c>
      <c r="F41" s="113">
        <v>90</v>
      </c>
      <c r="G41" s="75"/>
      <c r="J41" s="1"/>
      <c r="K41" s="1"/>
      <c r="L41" s="1"/>
    </row>
    <row r="42" spans="1:12" ht="13.5" customHeight="1" x14ac:dyDescent="0.3">
      <c r="A42" s="111">
        <f>RANK(E42,E$3:E$48)</f>
        <v>40</v>
      </c>
      <c r="B42" s="114" t="s">
        <v>90</v>
      </c>
      <c r="C42" s="111" t="s">
        <v>85</v>
      </c>
      <c r="D42" s="111">
        <v>20</v>
      </c>
      <c r="E42" s="112">
        <v>33</v>
      </c>
      <c r="F42" s="113">
        <v>70</v>
      </c>
      <c r="G42" s="75"/>
      <c r="J42" s="1"/>
      <c r="K42" s="1"/>
      <c r="L42" s="1"/>
    </row>
    <row r="43" spans="1:12" ht="13.5" customHeight="1" x14ac:dyDescent="0.3">
      <c r="A43" s="111">
        <f>RANK(E43,E$3:E$48)</f>
        <v>41</v>
      </c>
      <c r="B43" s="110" t="s">
        <v>96</v>
      </c>
      <c r="C43" s="111" t="s">
        <v>85</v>
      </c>
      <c r="D43" s="111">
        <v>12</v>
      </c>
      <c r="E43" s="112">
        <v>31.666666666666668</v>
      </c>
      <c r="F43" s="113">
        <v>70</v>
      </c>
      <c r="G43" s="75"/>
      <c r="J43" s="1"/>
      <c r="K43" s="1"/>
      <c r="L43" s="1"/>
    </row>
    <row r="44" spans="1:12" ht="13.5" customHeight="1" x14ac:dyDescent="0.3">
      <c r="A44" s="111">
        <f t="shared" ref="A44:A46" si="0">RANK(E44,E$3:E$48)</f>
        <v>42</v>
      </c>
      <c r="B44" s="110" t="s">
        <v>50</v>
      </c>
      <c r="C44" s="111" t="s">
        <v>70</v>
      </c>
      <c r="D44" s="111">
        <v>11</v>
      </c>
      <c r="E44" s="112">
        <v>26.363636363636363</v>
      </c>
      <c r="F44" s="113">
        <v>50</v>
      </c>
      <c r="G44" s="75"/>
      <c r="J44" s="1"/>
      <c r="K44" s="1"/>
      <c r="L44" s="1"/>
    </row>
    <row r="45" spans="1:12" ht="13.5" customHeight="1" x14ac:dyDescent="0.3">
      <c r="A45" s="111">
        <f t="shared" si="0"/>
        <v>43</v>
      </c>
      <c r="B45" s="110" t="s">
        <v>10</v>
      </c>
      <c r="C45" s="111" t="s">
        <v>44</v>
      </c>
      <c r="D45" s="111">
        <v>15</v>
      </c>
      <c r="E45" s="112">
        <v>22</v>
      </c>
      <c r="F45" s="113">
        <v>50</v>
      </c>
      <c r="G45" s="75"/>
      <c r="J45" s="1"/>
      <c r="K45" s="1"/>
      <c r="L45" s="1"/>
    </row>
    <row r="46" spans="1:12" ht="13.5" customHeight="1" x14ac:dyDescent="0.3">
      <c r="A46" s="111">
        <f t="shared" si="0"/>
        <v>44</v>
      </c>
      <c r="B46" s="110" t="s">
        <v>230</v>
      </c>
      <c r="C46" s="111" t="s">
        <v>57</v>
      </c>
      <c r="D46" s="111">
        <v>4</v>
      </c>
      <c r="E46" s="112">
        <v>15</v>
      </c>
      <c r="F46" s="113">
        <v>30</v>
      </c>
      <c r="G46" s="75"/>
      <c r="J46" s="1"/>
      <c r="K46" s="1"/>
      <c r="L46" s="1"/>
    </row>
    <row r="47" spans="1:12" ht="13.5" customHeight="1" x14ac:dyDescent="0.3">
      <c r="A47" s="111">
        <f>RANK(E47,E$3:E$48)</f>
        <v>45</v>
      </c>
      <c r="B47" s="110" t="s">
        <v>120</v>
      </c>
      <c r="C47" s="111" t="s">
        <v>109</v>
      </c>
      <c r="D47" s="111">
        <v>4</v>
      </c>
      <c r="E47" s="112">
        <v>12.5</v>
      </c>
      <c r="F47" s="113">
        <v>20</v>
      </c>
      <c r="G47" s="75"/>
      <c r="J47" s="1"/>
      <c r="K47" s="1"/>
      <c r="L47" s="1"/>
    </row>
    <row r="48" spans="1:12" ht="13.5" customHeight="1" x14ac:dyDescent="0.3">
      <c r="A48" s="111">
        <f>RANK(E48,E$3:E$48)</f>
        <v>46</v>
      </c>
      <c r="B48" s="110" t="s">
        <v>91</v>
      </c>
      <c r="C48" s="111" t="s">
        <v>83</v>
      </c>
      <c r="D48" s="111">
        <v>16</v>
      </c>
      <c r="E48" s="112">
        <v>10</v>
      </c>
      <c r="F48" s="113">
        <v>30</v>
      </c>
      <c r="G48" s="75"/>
    </row>
    <row r="49" spans="1:7" ht="13.5" customHeight="1" x14ac:dyDescent="0.3">
      <c r="A49" s="75"/>
      <c r="B49" s="75"/>
      <c r="C49" s="78"/>
      <c r="D49" s="75"/>
      <c r="E49" s="75"/>
      <c r="F49" s="75"/>
      <c r="G49" s="75"/>
    </row>
    <row r="50" spans="1:7" ht="13.5" customHeight="1" thickBot="1" x14ac:dyDescent="0.35">
      <c r="A50" s="77" t="s">
        <v>36</v>
      </c>
      <c r="B50" s="75"/>
      <c r="C50" s="78"/>
      <c r="D50" s="75"/>
      <c r="E50" s="75"/>
      <c r="F50" s="75"/>
      <c r="G50" s="75"/>
    </row>
    <row r="51" spans="1:7" ht="13.5" customHeight="1" thickBot="1" x14ac:dyDescent="0.35">
      <c r="A51" s="78" t="s">
        <v>11</v>
      </c>
      <c r="B51" s="75"/>
      <c r="C51" s="78"/>
      <c r="D51" s="83" t="s">
        <v>1</v>
      </c>
      <c r="E51" s="83" t="s">
        <v>2</v>
      </c>
      <c r="F51" s="75"/>
      <c r="G51" s="75"/>
    </row>
    <row r="52" spans="1:7" ht="13.5" customHeight="1" x14ac:dyDescent="0.3">
      <c r="A52" s="84">
        <f>RANK(E52,E$52:E$61)</f>
        <v>1</v>
      </c>
      <c r="B52" s="85" t="s">
        <v>77</v>
      </c>
      <c r="C52" s="84" t="s">
        <v>70</v>
      </c>
      <c r="D52" s="84">
        <v>19</v>
      </c>
      <c r="E52" s="86">
        <v>37.10526315789474</v>
      </c>
      <c r="F52" s="75"/>
      <c r="G52" s="75"/>
    </row>
    <row r="53" spans="1:7" ht="13.5" customHeight="1" x14ac:dyDescent="0.3">
      <c r="A53" s="87">
        <f t="shared" ref="A53:A61" si="1">IF(RANK(E53,E$52:E$61)&lt;&gt;RANK(E52,E$52:E$61),RANK(E53,E$52:E$61)," ")</f>
        <v>2</v>
      </c>
      <c r="B53" s="88" t="s">
        <v>108</v>
      </c>
      <c r="C53" s="87" t="s">
        <v>109</v>
      </c>
      <c r="D53" s="87">
        <v>19</v>
      </c>
      <c r="E53" s="89">
        <v>36.578947368421055</v>
      </c>
      <c r="F53" s="75"/>
      <c r="G53" s="75"/>
    </row>
    <row r="54" spans="1:7" ht="13.5" customHeight="1" x14ac:dyDescent="0.3">
      <c r="A54" s="87">
        <f t="shared" si="1"/>
        <v>3</v>
      </c>
      <c r="B54" s="88" t="s">
        <v>133</v>
      </c>
      <c r="C54" s="87" t="s">
        <v>111</v>
      </c>
      <c r="D54" s="87">
        <v>20</v>
      </c>
      <c r="E54" s="89">
        <v>34</v>
      </c>
      <c r="F54" s="75"/>
      <c r="G54" s="75"/>
    </row>
    <row r="55" spans="1:7" ht="13.5" customHeight="1" x14ac:dyDescent="0.3">
      <c r="A55" s="87">
        <f t="shared" si="1"/>
        <v>4</v>
      </c>
      <c r="B55" s="88" t="s">
        <v>54</v>
      </c>
      <c r="C55" s="87" t="s">
        <v>49</v>
      </c>
      <c r="D55" s="87">
        <v>19</v>
      </c>
      <c r="E55" s="89">
        <v>33.684210526315788</v>
      </c>
      <c r="F55" s="75"/>
      <c r="G55" s="75"/>
    </row>
    <row r="56" spans="1:7" ht="13.5" customHeight="1" x14ac:dyDescent="0.3">
      <c r="A56" s="87">
        <f t="shared" si="1"/>
        <v>5</v>
      </c>
      <c r="B56" s="88" t="s">
        <v>84</v>
      </c>
      <c r="C56" s="87" t="s">
        <v>85</v>
      </c>
      <c r="D56" s="87">
        <v>20</v>
      </c>
      <c r="E56" s="89">
        <v>32</v>
      </c>
      <c r="F56" s="75"/>
      <c r="G56" s="75"/>
    </row>
    <row r="57" spans="1:7" ht="13.5" customHeight="1" x14ac:dyDescent="0.3">
      <c r="A57" s="87">
        <f t="shared" si="1"/>
        <v>6</v>
      </c>
      <c r="B57" s="90" t="s">
        <v>43</v>
      </c>
      <c r="C57" s="89" t="s">
        <v>44</v>
      </c>
      <c r="D57" s="91">
        <v>19</v>
      </c>
      <c r="E57" s="89">
        <v>31.578947368421051</v>
      </c>
      <c r="F57" s="75"/>
      <c r="G57" s="75"/>
    </row>
    <row r="58" spans="1:7" ht="13.5" customHeight="1" x14ac:dyDescent="0.3">
      <c r="A58" s="87">
        <f t="shared" si="1"/>
        <v>7</v>
      </c>
      <c r="B58" s="88" t="s">
        <v>82</v>
      </c>
      <c r="C58" s="87" t="s">
        <v>83</v>
      </c>
      <c r="D58" s="87">
        <v>16</v>
      </c>
      <c r="E58" s="89">
        <v>31.25</v>
      </c>
      <c r="F58" s="75"/>
      <c r="G58" s="75"/>
    </row>
    <row r="59" spans="1:7" ht="13.5" customHeight="1" x14ac:dyDescent="0.3">
      <c r="A59" s="87">
        <f t="shared" si="1"/>
        <v>8</v>
      </c>
      <c r="B59" s="88" t="s">
        <v>56</v>
      </c>
      <c r="C59" s="87" t="s">
        <v>57</v>
      </c>
      <c r="D59" s="87">
        <v>20</v>
      </c>
      <c r="E59" s="89">
        <v>26.5</v>
      </c>
      <c r="F59" s="75"/>
      <c r="G59" s="75"/>
    </row>
    <row r="60" spans="1:7" ht="13.5" customHeight="1" x14ac:dyDescent="0.3">
      <c r="A60" s="87" t="str">
        <f t="shared" si="1"/>
        <v xml:space="preserve"> </v>
      </c>
      <c r="B60" s="88" t="s">
        <v>86</v>
      </c>
      <c r="C60" s="87" t="s">
        <v>87</v>
      </c>
      <c r="D60" s="87">
        <v>20</v>
      </c>
      <c r="E60" s="89">
        <v>26.5</v>
      </c>
      <c r="F60" s="75"/>
      <c r="G60" s="75"/>
    </row>
    <row r="61" spans="1:7" ht="13.5" customHeight="1" thickBot="1" x14ac:dyDescent="0.35">
      <c r="A61" s="92">
        <f t="shared" si="1"/>
        <v>10</v>
      </c>
      <c r="B61" s="93" t="s">
        <v>110</v>
      </c>
      <c r="C61" s="92" t="s">
        <v>55</v>
      </c>
      <c r="D61" s="92">
        <v>20</v>
      </c>
      <c r="E61" s="94">
        <v>26.25</v>
      </c>
      <c r="F61" s="75"/>
      <c r="G61" s="75"/>
    </row>
    <row r="62" spans="1:7" ht="13.5" customHeight="1" thickBot="1" x14ac:dyDescent="0.35">
      <c r="A62" s="75"/>
      <c r="B62" s="75"/>
      <c r="C62" s="79"/>
      <c r="D62" s="75"/>
      <c r="E62" s="95"/>
      <c r="F62" s="75"/>
      <c r="G62" s="75"/>
    </row>
    <row r="63" spans="1:7" ht="13.5" customHeight="1" thickBot="1" x14ac:dyDescent="0.35">
      <c r="A63" s="78" t="s">
        <v>62</v>
      </c>
      <c r="B63" s="75"/>
      <c r="C63" s="79"/>
      <c r="D63" s="83" t="s">
        <v>1</v>
      </c>
      <c r="E63" s="96" t="s">
        <v>2</v>
      </c>
      <c r="F63" s="75"/>
      <c r="G63" s="75"/>
    </row>
    <row r="64" spans="1:7" ht="13.5" customHeight="1" x14ac:dyDescent="0.3">
      <c r="A64" s="84">
        <f>RANK(E64,E$64:E$73)</f>
        <v>1</v>
      </c>
      <c r="B64" s="85" t="s">
        <v>228</v>
      </c>
      <c r="C64" s="84" t="s">
        <v>85</v>
      </c>
      <c r="D64" s="84">
        <v>4</v>
      </c>
      <c r="E64" s="86">
        <v>17.5</v>
      </c>
      <c r="F64" s="97" t="s">
        <v>109</v>
      </c>
      <c r="G64" s="98">
        <v>21.578947368421051</v>
      </c>
    </row>
    <row r="65" spans="1:7" ht="13.5" customHeight="1" x14ac:dyDescent="0.3">
      <c r="A65" s="87">
        <f t="shared" ref="A65:A73" si="2">IF(RANK(E65,E$64:E$73)&lt;&gt;RANK(E64,E$64:E$73),RANK(E65,E$64:E$73)," ")</f>
        <v>2</v>
      </c>
      <c r="B65" s="88" t="s">
        <v>97</v>
      </c>
      <c r="C65" s="87" t="s">
        <v>85</v>
      </c>
      <c r="D65" s="87">
        <v>16</v>
      </c>
      <c r="E65" s="89">
        <v>15.625</v>
      </c>
      <c r="F65" s="99" t="s">
        <v>55</v>
      </c>
      <c r="G65" s="100">
        <v>19.5</v>
      </c>
    </row>
    <row r="66" spans="1:7" ht="13.5" customHeight="1" x14ac:dyDescent="0.3">
      <c r="A66" s="87">
        <f t="shared" si="2"/>
        <v>3</v>
      </c>
      <c r="B66" s="88" t="s">
        <v>6</v>
      </c>
      <c r="C66" s="87" t="s">
        <v>49</v>
      </c>
      <c r="D66" s="87">
        <v>15</v>
      </c>
      <c r="E66" s="89">
        <v>15.333333333333334</v>
      </c>
      <c r="F66" s="99" t="s">
        <v>111</v>
      </c>
      <c r="G66" s="100">
        <v>19.5</v>
      </c>
    </row>
    <row r="67" spans="1:7" ht="13.5" customHeight="1" x14ac:dyDescent="0.3">
      <c r="A67" s="87">
        <f t="shared" si="2"/>
        <v>4</v>
      </c>
      <c r="B67" s="88" t="s">
        <v>58</v>
      </c>
      <c r="C67" s="87" t="s">
        <v>111</v>
      </c>
      <c r="D67" s="87">
        <v>20</v>
      </c>
      <c r="E67" s="89">
        <v>14</v>
      </c>
      <c r="F67" s="99" t="s">
        <v>49</v>
      </c>
      <c r="G67" s="100">
        <v>19.473684210526315</v>
      </c>
    </row>
    <row r="68" spans="1:7" ht="13.5" customHeight="1" x14ac:dyDescent="0.3">
      <c r="A68" s="87">
        <f t="shared" si="2"/>
        <v>5</v>
      </c>
      <c r="B68" s="88" t="s">
        <v>4</v>
      </c>
      <c r="C68" s="87" t="s">
        <v>109</v>
      </c>
      <c r="D68" s="87">
        <v>19</v>
      </c>
      <c r="E68" s="89">
        <v>12.105263157894736</v>
      </c>
      <c r="F68" s="99" t="s">
        <v>85</v>
      </c>
      <c r="G68" s="100">
        <v>19</v>
      </c>
    </row>
    <row r="69" spans="1:7" ht="13.5" customHeight="1" x14ac:dyDescent="0.3">
      <c r="A69" s="87">
        <f t="shared" si="2"/>
        <v>6</v>
      </c>
      <c r="B69" s="88" t="s">
        <v>95</v>
      </c>
      <c r="C69" s="87" t="s">
        <v>55</v>
      </c>
      <c r="D69" s="87">
        <v>20</v>
      </c>
      <c r="E69" s="89">
        <v>11.5</v>
      </c>
      <c r="F69" s="99" t="s">
        <v>70</v>
      </c>
      <c r="G69" s="100">
        <v>14.736842105263158</v>
      </c>
    </row>
    <row r="70" spans="1:7" ht="13.5" customHeight="1" x14ac:dyDescent="0.3">
      <c r="A70" s="87">
        <f t="shared" si="2"/>
        <v>7</v>
      </c>
      <c r="B70" s="88" t="s">
        <v>99</v>
      </c>
      <c r="C70" s="87" t="s">
        <v>70</v>
      </c>
      <c r="D70" s="87">
        <v>7</v>
      </c>
      <c r="E70" s="89">
        <v>11.428571428571429</v>
      </c>
      <c r="F70" s="99" t="s">
        <v>83</v>
      </c>
      <c r="G70" s="100">
        <v>13.75</v>
      </c>
    </row>
    <row r="71" spans="1:7" ht="13.5" customHeight="1" x14ac:dyDescent="0.3">
      <c r="A71" s="87">
        <f t="shared" si="2"/>
        <v>8</v>
      </c>
      <c r="B71" s="88" t="s">
        <v>67</v>
      </c>
      <c r="C71" s="87" t="s">
        <v>83</v>
      </c>
      <c r="D71" s="87">
        <v>16</v>
      </c>
      <c r="E71" s="89">
        <v>8.75</v>
      </c>
      <c r="F71" s="99" t="s">
        <v>57</v>
      </c>
      <c r="G71" s="100">
        <v>9.5</v>
      </c>
    </row>
    <row r="72" spans="1:7" ht="13.5" customHeight="1" x14ac:dyDescent="0.3">
      <c r="A72" s="87">
        <f t="shared" si="2"/>
        <v>9</v>
      </c>
      <c r="B72" s="88" t="s">
        <v>72</v>
      </c>
      <c r="C72" s="87" t="s">
        <v>70</v>
      </c>
      <c r="D72" s="87">
        <v>19</v>
      </c>
      <c r="E72" s="89">
        <v>7.3684210526315788</v>
      </c>
      <c r="F72" s="99" t="s">
        <v>87</v>
      </c>
      <c r="G72" s="100">
        <v>8</v>
      </c>
    </row>
    <row r="73" spans="1:7" ht="13.5" customHeight="1" thickBot="1" x14ac:dyDescent="0.35">
      <c r="A73" s="92">
        <f t="shared" si="2"/>
        <v>10</v>
      </c>
      <c r="B73" s="93" t="s">
        <v>59</v>
      </c>
      <c r="C73" s="92" t="s">
        <v>44</v>
      </c>
      <c r="D73" s="92">
        <v>11</v>
      </c>
      <c r="E73" s="94">
        <v>7.2727272727272725</v>
      </c>
      <c r="F73" s="101" t="s">
        <v>44</v>
      </c>
      <c r="G73" s="102">
        <v>7.8947368421052628</v>
      </c>
    </row>
    <row r="74" spans="1:7" ht="13.5" customHeight="1" x14ac:dyDescent="0.3">
      <c r="A74" s="75"/>
      <c r="B74" s="75"/>
      <c r="C74" s="79"/>
      <c r="D74" s="75"/>
      <c r="E74" s="95"/>
      <c r="F74" s="95"/>
      <c r="G74" s="95"/>
    </row>
    <row r="75" spans="1:7" ht="13.5" customHeight="1" thickBot="1" x14ac:dyDescent="0.35">
      <c r="A75" s="75"/>
      <c r="B75" s="75"/>
      <c r="C75" s="79"/>
      <c r="D75" s="75"/>
      <c r="E75" s="95"/>
      <c r="F75" s="75"/>
      <c r="G75" s="75"/>
    </row>
    <row r="76" spans="1:7" ht="13.5" customHeight="1" thickBot="1" x14ac:dyDescent="0.35">
      <c r="A76" s="78" t="s">
        <v>34</v>
      </c>
      <c r="B76" s="75"/>
      <c r="C76" s="79"/>
      <c r="D76" s="83" t="s">
        <v>1</v>
      </c>
      <c r="E76" s="96" t="s">
        <v>2</v>
      </c>
      <c r="F76" s="95"/>
      <c r="G76" s="95"/>
    </row>
    <row r="77" spans="1:7" ht="13.5" customHeight="1" x14ac:dyDescent="0.3">
      <c r="A77" s="84">
        <f>RANK(E77,E$77:E$87)</f>
        <v>1</v>
      </c>
      <c r="B77" s="85" t="s">
        <v>48</v>
      </c>
      <c r="C77" s="84" t="s">
        <v>70</v>
      </c>
      <c r="D77" s="84">
        <v>19</v>
      </c>
      <c r="E77" s="86">
        <v>22.105263157894736</v>
      </c>
      <c r="F77" s="97" t="s">
        <v>70</v>
      </c>
      <c r="G77" s="98">
        <v>26.315789473684209</v>
      </c>
    </row>
    <row r="78" spans="1:7" ht="13.5" customHeight="1" x14ac:dyDescent="0.3">
      <c r="A78" s="87">
        <f t="shared" ref="A78:A86" si="3">IF(RANK(E78,E$77:E$87)&lt;&gt;RANK(E77,E$77:E$87),RANK(E78,E$77:E$87)," ")</f>
        <v>2</v>
      </c>
      <c r="B78" s="88" t="s">
        <v>9</v>
      </c>
      <c r="C78" s="87" t="s">
        <v>55</v>
      </c>
      <c r="D78" s="87">
        <v>20</v>
      </c>
      <c r="E78" s="89">
        <v>12.5</v>
      </c>
      <c r="F78" s="99" t="s">
        <v>83</v>
      </c>
      <c r="G78" s="100">
        <v>20</v>
      </c>
    </row>
    <row r="79" spans="1:7" ht="13.5" customHeight="1" x14ac:dyDescent="0.3">
      <c r="A79" s="87">
        <f t="shared" si="3"/>
        <v>3</v>
      </c>
      <c r="B79" s="88" t="s">
        <v>4</v>
      </c>
      <c r="C79" s="87" t="s">
        <v>109</v>
      </c>
      <c r="D79" s="87">
        <v>19</v>
      </c>
      <c r="E79" s="89">
        <v>10.526315789473685</v>
      </c>
      <c r="F79" s="99" t="s">
        <v>55</v>
      </c>
      <c r="G79" s="100">
        <v>19.5</v>
      </c>
    </row>
    <row r="80" spans="1:7" ht="13.5" customHeight="1" x14ac:dyDescent="0.3">
      <c r="A80" s="87">
        <f t="shared" si="3"/>
        <v>4</v>
      </c>
      <c r="B80" s="88" t="s">
        <v>88</v>
      </c>
      <c r="C80" s="87" t="s">
        <v>57</v>
      </c>
      <c r="D80" s="87">
        <v>20</v>
      </c>
      <c r="E80" s="89">
        <v>10</v>
      </c>
      <c r="F80" s="99" t="s">
        <v>111</v>
      </c>
      <c r="G80" s="100">
        <v>19</v>
      </c>
    </row>
    <row r="81" spans="1:7" ht="13.5" customHeight="1" x14ac:dyDescent="0.3">
      <c r="A81" s="87" t="str">
        <f t="shared" si="3"/>
        <v xml:space="preserve"> </v>
      </c>
      <c r="B81" s="88" t="s">
        <v>71</v>
      </c>
      <c r="C81" s="87" t="s">
        <v>83</v>
      </c>
      <c r="D81" s="87">
        <v>16</v>
      </c>
      <c r="E81" s="89">
        <v>10</v>
      </c>
      <c r="F81" s="99" t="s">
        <v>57</v>
      </c>
      <c r="G81" s="100">
        <v>18</v>
      </c>
    </row>
    <row r="82" spans="1:7" ht="13.5" customHeight="1" x14ac:dyDescent="0.3">
      <c r="A82" s="87" t="str">
        <f t="shared" si="3"/>
        <v xml:space="preserve"> </v>
      </c>
      <c r="B82" s="88" t="s">
        <v>45</v>
      </c>
      <c r="C82" s="87" t="s">
        <v>44</v>
      </c>
      <c r="D82" s="87">
        <v>14</v>
      </c>
      <c r="E82" s="89">
        <v>10</v>
      </c>
      <c r="F82" s="99" t="s">
        <v>109</v>
      </c>
      <c r="G82" s="100">
        <v>14.210526315789474</v>
      </c>
    </row>
    <row r="83" spans="1:7" ht="13.5" customHeight="1" x14ac:dyDescent="0.3">
      <c r="A83" s="87">
        <f t="shared" si="3"/>
        <v>7</v>
      </c>
      <c r="B83" s="88" t="s">
        <v>67</v>
      </c>
      <c r="C83" s="87" t="s">
        <v>83</v>
      </c>
      <c r="D83" s="87">
        <v>16</v>
      </c>
      <c r="E83" s="89">
        <v>9.375</v>
      </c>
      <c r="F83" s="99" t="s">
        <v>85</v>
      </c>
      <c r="G83" s="100">
        <v>13</v>
      </c>
    </row>
    <row r="84" spans="1:7" ht="13.5" customHeight="1" x14ac:dyDescent="0.3">
      <c r="A84" s="87" t="str">
        <f t="shared" si="3"/>
        <v xml:space="preserve"> </v>
      </c>
      <c r="B84" s="88" t="s">
        <v>32</v>
      </c>
      <c r="C84" s="87" t="s">
        <v>57</v>
      </c>
      <c r="D84" s="87">
        <v>16</v>
      </c>
      <c r="E84" s="89">
        <v>9.375</v>
      </c>
      <c r="F84" s="99" t="s">
        <v>44</v>
      </c>
      <c r="G84" s="100">
        <v>11.578947368421053</v>
      </c>
    </row>
    <row r="85" spans="1:7" ht="13.5" customHeight="1" x14ac:dyDescent="0.3">
      <c r="A85" s="87">
        <f t="shared" si="3"/>
        <v>9</v>
      </c>
      <c r="B85" s="88" t="s">
        <v>58</v>
      </c>
      <c r="C85" s="87" t="s">
        <v>111</v>
      </c>
      <c r="D85" s="87">
        <v>20</v>
      </c>
      <c r="E85" s="89">
        <v>9</v>
      </c>
      <c r="F85" s="99" t="s">
        <v>49</v>
      </c>
      <c r="G85" s="100">
        <v>11.052631578947368</v>
      </c>
    </row>
    <row r="86" spans="1:7" ht="13.5" customHeight="1" thickBot="1" x14ac:dyDescent="0.35">
      <c r="A86" s="92">
        <f t="shared" si="3"/>
        <v>10</v>
      </c>
      <c r="B86" s="93" t="s">
        <v>97</v>
      </c>
      <c r="C86" s="92" t="s">
        <v>85</v>
      </c>
      <c r="D86" s="92">
        <v>16</v>
      </c>
      <c r="E86" s="94">
        <v>8.125</v>
      </c>
      <c r="F86" s="101" t="s">
        <v>87</v>
      </c>
      <c r="G86" s="102">
        <v>7.5</v>
      </c>
    </row>
    <row r="87" spans="1:7" ht="13.5" customHeight="1" x14ac:dyDescent="0.3">
      <c r="A87" s="75"/>
      <c r="B87" s="75"/>
      <c r="C87" s="79"/>
      <c r="D87" s="75"/>
      <c r="E87" s="95"/>
      <c r="F87" s="95"/>
      <c r="G87" s="95"/>
    </row>
    <row r="88" spans="1:7" ht="13.5" customHeight="1" x14ac:dyDescent="0.3">
      <c r="A88" s="79"/>
      <c r="B88" s="78"/>
      <c r="C88" s="79"/>
      <c r="D88" s="79"/>
      <c r="E88" s="103"/>
      <c r="F88" s="95"/>
      <c r="G88" s="95"/>
    </row>
    <row r="89" spans="1:7" ht="13.5" customHeight="1" thickBot="1" x14ac:dyDescent="0.35">
      <c r="A89" s="75"/>
      <c r="B89" s="75"/>
      <c r="C89" s="78"/>
      <c r="D89" s="75"/>
      <c r="E89" s="95"/>
      <c r="F89" s="75"/>
      <c r="G89" s="75"/>
    </row>
    <row r="90" spans="1:7" ht="13.5" customHeight="1" thickBot="1" x14ac:dyDescent="0.35">
      <c r="A90" s="78" t="s">
        <v>40</v>
      </c>
      <c r="B90" s="75"/>
      <c r="C90" s="78"/>
      <c r="D90" s="83" t="s">
        <v>1</v>
      </c>
      <c r="E90" s="96" t="s">
        <v>2</v>
      </c>
      <c r="F90" s="75"/>
      <c r="G90" s="75"/>
    </row>
    <row r="91" spans="1:7" ht="13.5" customHeight="1" x14ac:dyDescent="0.3">
      <c r="A91" s="84">
        <f>RANK(E91,E$91:E$100)</f>
        <v>1</v>
      </c>
      <c r="B91" s="85" t="s">
        <v>99</v>
      </c>
      <c r="C91" s="84" t="s">
        <v>70</v>
      </c>
      <c r="D91" s="84">
        <v>7</v>
      </c>
      <c r="E91" s="86">
        <v>17.142857142857142</v>
      </c>
      <c r="F91" s="97" t="s">
        <v>55</v>
      </c>
      <c r="G91" s="98">
        <v>23.5</v>
      </c>
    </row>
    <row r="92" spans="1:7" ht="13.5" customHeight="1" x14ac:dyDescent="0.3">
      <c r="A92" s="87">
        <f t="shared" ref="A92:A100" si="4">IF(RANK(E92,E$91:E$100)&lt;&gt;RANK(E91,E$91:E$100),RANK(E92,E$91:E$100)," ")</f>
        <v>2</v>
      </c>
      <c r="B92" s="88" t="s">
        <v>228</v>
      </c>
      <c r="C92" s="87" t="s">
        <v>85</v>
      </c>
      <c r="D92" s="87">
        <v>4</v>
      </c>
      <c r="E92" s="89">
        <v>15</v>
      </c>
      <c r="F92" s="99" t="s">
        <v>49</v>
      </c>
      <c r="G92" s="100">
        <v>23.157894736842106</v>
      </c>
    </row>
    <row r="93" spans="1:7" ht="13.5" customHeight="1" x14ac:dyDescent="0.3">
      <c r="A93" s="87">
        <f t="shared" si="4"/>
        <v>3</v>
      </c>
      <c r="B93" s="88" t="s">
        <v>8</v>
      </c>
      <c r="C93" s="87" t="s">
        <v>49</v>
      </c>
      <c r="D93" s="87">
        <v>19</v>
      </c>
      <c r="E93" s="89">
        <v>13.157894736842104</v>
      </c>
      <c r="F93" s="99" t="s">
        <v>111</v>
      </c>
      <c r="G93" s="100">
        <v>20</v>
      </c>
    </row>
    <row r="94" spans="1:7" ht="13.5" customHeight="1" x14ac:dyDescent="0.3">
      <c r="A94" s="87">
        <f t="shared" si="4"/>
        <v>4</v>
      </c>
      <c r="B94" s="88" t="s">
        <v>60</v>
      </c>
      <c r="C94" s="87" t="s">
        <v>55</v>
      </c>
      <c r="D94" s="87">
        <v>20</v>
      </c>
      <c r="E94" s="89">
        <v>11.5</v>
      </c>
      <c r="F94" s="99" t="s">
        <v>44</v>
      </c>
      <c r="G94" s="100">
        <v>19.473684210526315</v>
      </c>
    </row>
    <row r="95" spans="1:7" ht="13.5" customHeight="1" x14ac:dyDescent="0.3">
      <c r="A95" s="87">
        <f t="shared" si="4"/>
        <v>5</v>
      </c>
      <c r="B95" s="88" t="s">
        <v>5</v>
      </c>
      <c r="C95" s="87" t="s">
        <v>44</v>
      </c>
      <c r="D95" s="87">
        <v>17</v>
      </c>
      <c r="E95" s="89">
        <v>11.176470588235293</v>
      </c>
      <c r="F95" s="99" t="s">
        <v>70</v>
      </c>
      <c r="G95" s="100">
        <v>15.789473684210526</v>
      </c>
    </row>
    <row r="96" spans="1:7" ht="13.5" customHeight="1" x14ac:dyDescent="0.3">
      <c r="A96" s="87">
        <f t="shared" si="4"/>
        <v>6</v>
      </c>
      <c r="B96" s="88" t="s">
        <v>6</v>
      </c>
      <c r="C96" s="87" t="s">
        <v>49</v>
      </c>
      <c r="D96" s="87">
        <v>15</v>
      </c>
      <c r="E96" s="89">
        <v>10.666666666666666</v>
      </c>
      <c r="F96" s="99" t="s">
        <v>109</v>
      </c>
      <c r="G96" s="100">
        <v>15.263157894736842</v>
      </c>
    </row>
    <row r="97" spans="1:10" ht="13.5" customHeight="1" x14ac:dyDescent="0.3">
      <c r="A97" s="87">
        <f t="shared" si="4"/>
        <v>7</v>
      </c>
      <c r="B97" s="88" t="s">
        <v>112</v>
      </c>
      <c r="C97" s="87" t="s">
        <v>229</v>
      </c>
      <c r="D97" s="87">
        <v>16</v>
      </c>
      <c r="E97" s="89">
        <v>10.625</v>
      </c>
      <c r="F97" s="99" t="s">
        <v>85</v>
      </c>
      <c r="G97" s="100">
        <v>13.5</v>
      </c>
    </row>
    <row r="98" spans="1:10" ht="13.5" customHeight="1" x14ac:dyDescent="0.3">
      <c r="A98" s="87">
        <f t="shared" si="4"/>
        <v>8</v>
      </c>
      <c r="B98" s="88" t="s">
        <v>58</v>
      </c>
      <c r="C98" s="87" t="s">
        <v>111</v>
      </c>
      <c r="D98" s="87">
        <v>20</v>
      </c>
      <c r="E98" s="89">
        <v>9.5</v>
      </c>
      <c r="F98" s="99" t="s">
        <v>83</v>
      </c>
      <c r="G98" s="100">
        <v>10.625</v>
      </c>
    </row>
    <row r="99" spans="1:10" ht="13.5" customHeight="1" x14ac:dyDescent="0.3">
      <c r="A99" s="87">
        <f t="shared" si="4"/>
        <v>9</v>
      </c>
      <c r="B99" s="88" t="s">
        <v>45</v>
      </c>
      <c r="C99" s="87" t="s">
        <v>44</v>
      </c>
      <c r="D99" s="87">
        <v>14</v>
      </c>
      <c r="E99" s="89">
        <v>9.2857142857142865</v>
      </c>
      <c r="F99" s="99" t="s">
        <v>87</v>
      </c>
      <c r="G99" s="100">
        <v>10</v>
      </c>
    </row>
    <row r="100" spans="1:10" ht="13.5" customHeight="1" thickBot="1" x14ac:dyDescent="0.35">
      <c r="A100" s="92">
        <f t="shared" si="4"/>
        <v>10</v>
      </c>
      <c r="B100" s="93" t="s">
        <v>4</v>
      </c>
      <c r="C100" s="92" t="s">
        <v>109</v>
      </c>
      <c r="D100" s="92">
        <v>19</v>
      </c>
      <c r="E100" s="94">
        <v>6.3157894736842106</v>
      </c>
      <c r="F100" s="101" t="s">
        <v>57</v>
      </c>
      <c r="G100" s="102">
        <v>5</v>
      </c>
    </row>
    <row r="101" spans="1:10" ht="13.5" customHeight="1" x14ac:dyDescent="0.3">
      <c r="A101" s="75"/>
      <c r="B101" s="75"/>
      <c r="C101" s="75"/>
      <c r="D101" s="75"/>
      <c r="E101" s="75"/>
      <c r="F101" s="95"/>
      <c r="G101" s="95"/>
    </row>
    <row r="102" spans="1:10" ht="13.5" customHeight="1" thickBot="1" x14ac:dyDescent="0.35">
      <c r="A102" s="75"/>
      <c r="B102" s="78"/>
      <c r="C102" s="79"/>
      <c r="D102" s="79"/>
      <c r="E102" s="103"/>
      <c r="F102" s="75"/>
      <c r="G102" s="75"/>
    </row>
    <row r="103" spans="1:10" ht="13.5" customHeight="1" thickBot="1" x14ac:dyDescent="0.35">
      <c r="A103" s="78" t="s">
        <v>126</v>
      </c>
      <c r="B103" s="75"/>
      <c r="C103" s="78"/>
      <c r="D103" s="83" t="s">
        <v>1</v>
      </c>
      <c r="E103" s="96" t="s">
        <v>2</v>
      </c>
      <c r="F103" s="95"/>
      <c r="G103" s="95"/>
    </row>
    <row r="104" spans="1:10" ht="13.5" customHeight="1" x14ac:dyDescent="0.3">
      <c r="A104" s="84">
        <f>RANK(E104,E$104:E$113)</f>
        <v>1</v>
      </c>
      <c r="B104" s="85" t="s">
        <v>123</v>
      </c>
      <c r="C104" s="84" t="s">
        <v>49</v>
      </c>
      <c r="D104" s="84">
        <v>4</v>
      </c>
      <c r="E104" s="86">
        <v>22.5</v>
      </c>
      <c r="F104" s="97" t="s">
        <v>109</v>
      </c>
      <c r="G104" s="98">
        <v>53.684210526315788</v>
      </c>
    </row>
    <row r="105" spans="1:10" ht="13.5" customHeight="1" x14ac:dyDescent="0.3">
      <c r="A105" s="87">
        <f t="shared" ref="A105:A113" si="5">IF(RANK(E105,E$104:E$113)&lt;&gt;RANK(E104,E$104:E$113),RANK(E105,E$104:E$113)," ")</f>
        <v>2</v>
      </c>
      <c r="B105" s="88" t="s">
        <v>7</v>
      </c>
      <c r="C105" s="87" t="s">
        <v>109</v>
      </c>
      <c r="D105" s="87">
        <v>19</v>
      </c>
      <c r="E105" s="89">
        <v>21.05263157894737</v>
      </c>
      <c r="F105" s="99" t="s">
        <v>111</v>
      </c>
      <c r="G105" s="100">
        <v>48</v>
      </c>
    </row>
    <row r="106" spans="1:10" ht="13.5" customHeight="1" x14ac:dyDescent="0.3">
      <c r="A106" s="87">
        <f t="shared" si="5"/>
        <v>3</v>
      </c>
      <c r="B106" s="88" t="s">
        <v>48</v>
      </c>
      <c r="C106" s="87" t="s">
        <v>70</v>
      </c>
      <c r="D106" s="87">
        <v>19</v>
      </c>
      <c r="E106" s="89">
        <v>18.94736842105263</v>
      </c>
      <c r="F106" s="99" t="s">
        <v>49</v>
      </c>
      <c r="G106" s="100">
        <v>45.789473684210527</v>
      </c>
    </row>
    <row r="107" spans="1:10" ht="13.5" customHeight="1" x14ac:dyDescent="0.3">
      <c r="A107" s="87" t="str">
        <f t="shared" si="5"/>
        <v xml:space="preserve"> </v>
      </c>
      <c r="B107" s="88" t="s">
        <v>8</v>
      </c>
      <c r="C107" s="87" t="s">
        <v>49</v>
      </c>
      <c r="D107" s="87">
        <v>19</v>
      </c>
      <c r="E107" s="89">
        <v>18.94736842105263</v>
      </c>
      <c r="F107" s="99" t="s">
        <v>44</v>
      </c>
      <c r="G107" s="100">
        <v>43.684210526315788</v>
      </c>
    </row>
    <row r="108" spans="1:10" ht="13.5" customHeight="1" x14ac:dyDescent="0.3">
      <c r="A108" s="87">
        <f t="shared" si="5"/>
        <v>5</v>
      </c>
      <c r="B108" s="88" t="s">
        <v>67</v>
      </c>
      <c r="C108" s="87" t="s">
        <v>83</v>
      </c>
      <c r="D108" s="87">
        <v>16</v>
      </c>
      <c r="E108" s="89">
        <v>18.125</v>
      </c>
      <c r="F108" s="99" t="s">
        <v>55</v>
      </c>
      <c r="G108" s="100">
        <v>42.5</v>
      </c>
    </row>
    <row r="109" spans="1:10" ht="13.5" customHeight="1" x14ac:dyDescent="0.3">
      <c r="A109" s="87">
        <f t="shared" si="5"/>
        <v>6</v>
      </c>
      <c r="B109" s="88" t="s">
        <v>31</v>
      </c>
      <c r="C109" s="87" t="s">
        <v>44</v>
      </c>
      <c r="D109" s="87">
        <v>15</v>
      </c>
      <c r="E109" s="89">
        <v>16.666666666666668</v>
      </c>
      <c r="F109" s="99" t="s">
        <v>70</v>
      </c>
      <c r="G109" s="100">
        <v>41.578947368421055</v>
      </c>
    </row>
    <row r="110" spans="1:10" ht="13.5" customHeight="1" x14ac:dyDescent="0.3">
      <c r="A110" s="87" t="str">
        <f t="shared" si="5"/>
        <v xml:space="preserve"> </v>
      </c>
      <c r="B110" s="88" t="s">
        <v>6</v>
      </c>
      <c r="C110" s="87" t="s">
        <v>49</v>
      </c>
      <c r="D110" s="87">
        <v>15</v>
      </c>
      <c r="E110" s="89">
        <v>16.666666666666668</v>
      </c>
      <c r="F110" s="99" t="s">
        <v>57</v>
      </c>
      <c r="G110" s="100">
        <v>39</v>
      </c>
    </row>
    <row r="111" spans="1:10" ht="13.5" customHeight="1" x14ac:dyDescent="0.3">
      <c r="A111" s="87">
        <f t="shared" si="5"/>
        <v>8</v>
      </c>
      <c r="B111" s="88" t="s">
        <v>58</v>
      </c>
      <c r="C111" s="87" t="s">
        <v>111</v>
      </c>
      <c r="D111" s="87">
        <v>20</v>
      </c>
      <c r="E111" s="89">
        <v>16.5</v>
      </c>
      <c r="F111" s="99" t="s">
        <v>83</v>
      </c>
      <c r="G111" s="100">
        <v>38.75</v>
      </c>
    </row>
    <row r="112" spans="1:10" ht="13.5" customHeight="1" x14ac:dyDescent="0.3">
      <c r="A112" s="87">
        <f t="shared" si="5"/>
        <v>9</v>
      </c>
      <c r="B112" s="88" t="s">
        <v>69</v>
      </c>
      <c r="C112" s="87" t="s">
        <v>111</v>
      </c>
      <c r="D112" s="87">
        <v>20</v>
      </c>
      <c r="E112" s="89">
        <v>15.5</v>
      </c>
      <c r="F112" s="99" t="s">
        <v>85</v>
      </c>
      <c r="G112" s="100">
        <v>38</v>
      </c>
      <c r="J112" s="1"/>
    </row>
    <row r="113" spans="1:10" ht="13.5" customHeight="1" thickBot="1" x14ac:dyDescent="0.35">
      <c r="A113" s="87">
        <f t="shared" si="5"/>
        <v>10</v>
      </c>
      <c r="B113" s="88" t="s">
        <v>231</v>
      </c>
      <c r="C113" s="87"/>
      <c r="D113" s="87"/>
      <c r="E113" s="89">
        <v>15</v>
      </c>
      <c r="F113" s="101" t="s">
        <v>87</v>
      </c>
      <c r="G113" s="102">
        <v>32</v>
      </c>
      <c r="J113" s="1"/>
    </row>
    <row r="114" spans="1:10" ht="13.5" customHeight="1" thickBot="1" x14ac:dyDescent="0.35">
      <c r="A114" s="92"/>
      <c r="B114" s="93" t="s">
        <v>128</v>
      </c>
      <c r="C114" s="92"/>
      <c r="D114" s="92"/>
      <c r="E114" s="94"/>
      <c r="F114" s="75"/>
      <c r="G114" s="75"/>
      <c r="J114" s="1"/>
    </row>
    <row r="115" spans="1:10" ht="13.5" customHeight="1" thickBot="1" x14ac:dyDescent="0.35">
      <c r="A115" s="75"/>
      <c r="B115" s="75"/>
      <c r="C115" s="75"/>
      <c r="D115" s="75"/>
      <c r="E115" s="75"/>
      <c r="F115" s="75"/>
      <c r="G115" s="75"/>
      <c r="J115" s="1"/>
    </row>
    <row r="116" spans="1:10" ht="13.5" customHeight="1" thickBot="1" x14ac:dyDescent="0.35">
      <c r="A116" s="78" t="s">
        <v>12</v>
      </c>
      <c r="B116" s="78"/>
      <c r="C116" s="78"/>
      <c r="D116" s="83" t="s">
        <v>1</v>
      </c>
      <c r="E116" s="96" t="s">
        <v>2</v>
      </c>
      <c r="F116" s="75"/>
      <c r="G116" s="75"/>
    </row>
    <row r="117" spans="1:10" ht="13.5" customHeight="1" x14ac:dyDescent="0.3">
      <c r="A117" s="84">
        <f>RANK(E117,E$117:E$126)</f>
        <v>1</v>
      </c>
      <c r="B117" s="85" t="s">
        <v>72</v>
      </c>
      <c r="C117" s="84" t="s">
        <v>70</v>
      </c>
      <c r="D117" s="84">
        <v>19</v>
      </c>
      <c r="E117" s="86">
        <v>20.526315789473685</v>
      </c>
      <c r="F117" s="97" t="s">
        <v>70</v>
      </c>
      <c r="G117" s="98">
        <v>25.263157894736842</v>
      </c>
    </row>
    <row r="118" spans="1:10" ht="13.5" customHeight="1" x14ac:dyDescent="0.3">
      <c r="A118" s="87">
        <f t="shared" ref="A118:A126" si="6">IF(RANK(E118,E$117:E$126)&lt;&gt;RANK(E117,E$117:E$126),RANK(E118,E$117:E$126)," ")</f>
        <v>2</v>
      </c>
      <c r="B118" s="88" t="s">
        <v>67</v>
      </c>
      <c r="C118" s="87" t="s">
        <v>83</v>
      </c>
      <c r="D118" s="87">
        <v>16</v>
      </c>
      <c r="E118" s="89">
        <v>20</v>
      </c>
      <c r="F118" s="99" t="s">
        <v>109</v>
      </c>
      <c r="G118" s="100">
        <v>25.263157894736842</v>
      </c>
    </row>
    <row r="119" spans="1:10" ht="13.5" customHeight="1" x14ac:dyDescent="0.3">
      <c r="A119" s="87">
        <f t="shared" si="6"/>
        <v>3</v>
      </c>
      <c r="B119" s="88" t="s">
        <v>4</v>
      </c>
      <c r="C119" s="87" t="s">
        <v>109</v>
      </c>
      <c r="D119" s="87">
        <v>19</v>
      </c>
      <c r="E119" s="89">
        <v>19.473684210526315</v>
      </c>
      <c r="F119" s="99" t="s">
        <v>111</v>
      </c>
      <c r="G119" s="100">
        <v>22.5</v>
      </c>
      <c r="H119" s="1"/>
    </row>
    <row r="120" spans="1:10" ht="13.5" customHeight="1" x14ac:dyDescent="0.3">
      <c r="A120" s="87">
        <f t="shared" si="6"/>
        <v>4</v>
      </c>
      <c r="B120" s="88" t="s">
        <v>9</v>
      </c>
      <c r="C120" s="87" t="s">
        <v>55</v>
      </c>
      <c r="D120" s="87">
        <v>20</v>
      </c>
      <c r="E120" s="89">
        <v>14.5</v>
      </c>
      <c r="F120" s="99" t="s">
        <v>83</v>
      </c>
      <c r="G120" s="100">
        <v>21.25</v>
      </c>
      <c r="H120" s="1"/>
    </row>
    <row r="121" spans="1:10" ht="13.5" customHeight="1" x14ac:dyDescent="0.3">
      <c r="A121" s="87">
        <f t="shared" si="6"/>
        <v>5</v>
      </c>
      <c r="B121" s="88" t="s">
        <v>228</v>
      </c>
      <c r="C121" s="87" t="s">
        <v>85</v>
      </c>
      <c r="D121" s="87">
        <v>4</v>
      </c>
      <c r="E121" s="89">
        <v>12.5</v>
      </c>
      <c r="F121" s="99" t="s">
        <v>55</v>
      </c>
      <c r="G121" s="100">
        <v>19.5</v>
      </c>
      <c r="H121" s="1"/>
    </row>
    <row r="122" spans="1:10" ht="13.5" customHeight="1" x14ac:dyDescent="0.3">
      <c r="A122" s="87">
        <f t="shared" si="6"/>
        <v>6</v>
      </c>
      <c r="B122" s="88" t="s">
        <v>6</v>
      </c>
      <c r="C122" s="87" t="s">
        <v>49</v>
      </c>
      <c r="D122" s="87">
        <v>15</v>
      </c>
      <c r="E122" s="89">
        <v>12</v>
      </c>
      <c r="F122" s="99" t="s">
        <v>49</v>
      </c>
      <c r="G122" s="100">
        <v>18.421052631578949</v>
      </c>
      <c r="H122" s="1"/>
    </row>
    <row r="123" spans="1:10" ht="13.5" customHeight="1" x14ac:dyDescent="0.3">
      <c r="A123" s="87">
        <f t="shared" si="6"/>
        <v>7</v>
      </c>
      <c r="B123" s="88" t="s">
        <v>58</v>
      </c>
      <c r="C123" s="87" t="s">
        <v>111</v>
      </c>
      <c r="D123" s="87">
        <v>20</v>
      </c>
      <c r="E123" s="89">
        <v>11</v>
      </c>
      <c r="F123" s="99" t="s">
        <v>44</v>
      </c>
      <c r="G123" s="100">
        <v>12.105263157894736</v>
      </c>
    </row>
    <row r="124" spans="1:10" ht="13.5" customHeight="1" x14ac:dyDescent="0.3">
      <c r="A124" s="87">
        <f t="shared" si="6"/>
        <v>8</v>
      </c>
      <c r="B124" s="88" t="s">
        <v>32</v>
      </c>
      <c r="C124" s="87" t="s">
        <v>57</v>
      </c>
      <c r="D124" s="87">
        <v>16</v>
      </c>
      <c r="E124" s="89">
        <v>10</v>
      </c>
      <c r="F124" s="99" t="s">
        <v>57</v>
      </c>
      <c r="G124" s="100">
        <v>11.5</v>
      </c>
    </row>
    <row r="125" spans="1:10" ht="13.5" customHeight="1" x14ac:dyDescent="0.3">
      <c r="A125" s="87" t="str">
        <f t="shared" si="6"/>
        <v xml:space="preserve"> </v>
      </c>
      <c r="B125" s="88" t="s">
        <v>123</v>
      </c>
      <c r="C125" s="87" t="s">
        <v>49</v>
      </c>
      <c r="D125" s="87">
        <v>4</v>
      </c>
      <c r="E125" s="89">
        <v>10</v>
      </c>
      <c r="F125" s="99" t="s">
        <v>87</v>
      </c>
      <c r="G125" s="100">
        <v>11</v>
      </c>
    </row>
    <row r="126" spans="1:10" ht="13.5" customHeight="1" thickBot="1" x14ac:dyDescent="0.35">
      <c r="A126" s="92">
        <f t="shared" si="6"/>
        <v>10</v>
      </c>
      <c r="B126" s="93" t="s">
        <v>59</v>
      </c>
      <c r="C126" s="92" t="s">
        <v>44</v>
      </c>
      <c r="D126" s="92">
        <v>11</v>
      </c>
      <c r="E126" s="94">
        <v>8.1818181818181817</v>
      </c>
      <c r="F126" s="101" t="s">
        <v>85</v>
      </c>
      <c r="G126" s="102">
        <v>9.5</v>
      </c>
    </row>
    <row r="127" spans="1:10" ht="13.5" customHeight="1" x14ac:dyDescent="0.3">
      <c r="A127" s="75"/>
      <c r="B127" s="75"/>
      <c r="C127" s="75"/>
      <c r="D127" s="75"/>
      <c r="E127" s="75"/>
      <c r="F127" s="75"/>
      <c r="G127" s="75"/>
    </row>
    <row r="128" spans="1:10" ht="13.5" customHeight="1" thickBot="1" x14ac:dyDescent="0.35">
      <c r="A128" s="75"/>
      <c r="B128" s="75"/>
      <c r="C128" s="78"/>
      <c r="D128" s="75"/>
      <c r="E128" s="95"/>
      <c r="F128" s="75"/>
      <c r="G128" s="75"/>
    </row>
    <row r="129" spans="1:7" ht="13.5" customHeight="1" thickBot="1" x14ac:dyDescent="0.35">
      <c r="A129" s="78" t="s">
        <v>13</v>
      </c>
      <c r="B129" s="75"/>
      <c r="C129" s="78"/>
      <c r="D129" s="83" t="s">
        <v>1</v>
      </c>
      <c r="E129" s="96" t="s">
        <v>2</v>
      </c>
      <c r="F129" s="75"/>
      <c r="G129" s="75"/>
    </row>
    <row r="130" spans="1:7" ht="13.5" customHeight="1" x14ac:dyDescent="0.3">
      <c r="A130" s="84">
        <f>RANK(E130,E$130:E$140)</f>
        <v>1</v>
      </c>
      <c r="B130" s="85" t="s">
        <v>5</v>
      </c>
      <c r="C130" s="84" t="s">
        <v>44</v>
      </c>
      <c r="D130" s="84">
        <v>17</v>
      </c>
      <c r="E130" s="86">
        <v>16.470588235294116</v>
      </c>
      <c r="F130" s="97" t="s">
        <v>44</v>
      </c>
      <c r="G130" s="98">
        <v>21.05263157894737</v>
      </c>
    </row>
    <row r="131" spans="1:7" ht="13.5" customHeight="1" x14ac:dyDescent="0.3">
      <c r="A131" s="87">
        <f t="shared" ref="A131:A139" si="7">IF(RANK(E131,E$130:E$140)&lt;&gt;RANK(E130,E$130:E$140),RANK(E131,E$130:E$140)," ")</f>
        <v>2</v>
      </c>
      <c r="B131" s="88" t="s">
        <v>112</v>
      </c>
      <c r="C131" s="87" t="s">
        <v>229</v>
      </c>
      <c r="D131" s="87">
        <v>16</v>
      </c>
      <c r="E131" s="89">
        <v>13.125</v>
      </c>
      <c r="F131" s="99" t="s">
        <v>109</v>
      </c>
      <c r="G131" s="100">
        <v>20.526315789473685</v>
      </c>
    </row>
    <row r="132" spans="1:7" ht="13.5" customHeight="1" x14ac:dyDescent="0.3">
      <c r="A132" s="87">
        <f t="shared" si="7"/>
        <v>3</v>
      </c>
      <c r="B132" s="88" t="s">
        <v>8</v>
      </c>
      <c r="C132" s="87" t="s">
        <v>49</v>
      </c>
      <c r="D132" s="87">
        <v>19</v>
      </c>
      <c r="E132" s="89">
        <v>12.631578947368421</v>
      </c>
      <c r="F132" s="99" t="s">
        <v>49</v>
      </c>
      <c r="G132" s="100">
        <v>20</v>
      </c>
    </row>
    <row r="133" spans="1:7" ht="13.5" customHeight="1" x14ac:dyDescent="0.3">
      <c r="A133" s="87">
        <f t="shared" si="7"/>
        <v>4</v>
      </c>
      <c r="B133" s="88" t="s">
        <v>123</v>
      </c>
      <c r="C133" s="87" t="s">
        <v>49</v>
      </c>
      <c r="D133" s="87">
        <v>4</v>
      </c>
      <c r="E133" s="89">
        <v>12.5</v>
      </c>
      <c r="F133" s="99" t="s">
        <v>111</v>
      </c>
      <c r="G133" s="100">
        <v>18</v>
      </c>
    </row>
    <row r="134" spans="1:7" ht="13.5" customHeight="1" x14ac:dyDescent="0.3">
      <c r="A134" s="87">
        <f t="shared" si="7"/>
        <v>5</v>
      </c>
      <c r="B134" s="88" t="s">
        <v>48</v>
      </c>
      <c r="C134" s="87" t="s">
        <v>70</v>
      </c>
      <c r="D134" s="87">
        <v>19</v>
      </c>
      <c r="E134" s="89">
        <v>12.105263157894736</v>
      </c>
      <c r="F134" s="99" t="s">
        <v>70</v>
      </c>
      <c r="G134" s="100">
        <v>17.894736842105264</v>
      </c>
    </row>
    <row r="135" spans="1:7" ht="13.5" customHeight="1" x14ac:dyDescent="0.3">
      <c r="A135" s="87">
        <f t="shared" si="7"/>
        <v>6</v>
      </c>
      <c r="B135" s="88" t="s">
        <v>98</v>
      </c>
      <c r="C135" s="87" t="s">
        <v>111</v>
      </c>
      <c r="D135" s="87">
        <v>20</v>
      </c>
      <c r="E135" s="89">
        <v>10</v>
      </c>
      <c r="F135" s="99" t="s">
        <v>87</v>
      </c>
      <c r="G135" s="100">
        <v>16.5</v>
      </c>
    </row>
    <row r="136" spans="1:7" ht="13.5" customHeight="1" x14ac:dyDescent="0.3">
      <c r="A136" s="87">
        <f t="shared" si="7"/>
        <v>7</v>
      </c>
      <c r="B136" s="88" t="s">
        <v>119</v>
      </c>
      <c r="C136" s="87" t="s">
        <v>87</v>
      </c>
      <c r="D136" s="87">
        <v>12</v>
      </c>
      <c r="E136" s="89">
        <v>9.1666666666666661</v>
      </c>
      <c r="F136" s="99" t="s">
        <v>83</v>
      </c>
      <c r="G136" s="100">
        <v>15</v>
      </c>
    </row>
    <row r="137" spans="1:7" ht="13.5" customHeight="1" x14ac:dyDescent="0.3">
      <c r="A137" s="87">
        <f t="shared" si="7"/>
        <v>8</v>
      </c>
      <c r="B137" s="88" t="s">
        <v>7</v>
      </c>
      <c r="C137" s="87" t="s">
        <v>109</v>
      </c>
      <c r="D137" s="87">
        <v>19</v>
      </c>
      <c r="E137" s="89">
        <v>7.8947368421052628</v>
      </c>
      <c r="F137" s="99" t="s">
        <v>57</v>
      </c>
      <c r="G137" s="100">
        <v>13</v>
      </c>
    </row>
    <row r="138" spans="1:7" ht="13.5" customHeight="1" x14ac:dyDescent="0.3">
      <c r="A138" s="87">
        <f t="shared" si="7"/>
        <v>9</v>
      </c>
      <c r="B138" s="88" t="s">
        <v>113</v>
      </c>
      <c r="C138" s="87" t="s">
        <v>49</v>
      </c>
      <c r="D138" s="87">
        <v>4</v>
      </c>
      <c r="E138" s="89">
        <v>7.5</v>
      </c>
      <c r="F138" s="99" t="s">
        <v>55</v>
      </c>
      <c r="G138" s="100">
        <v>12</v>
      </c>
    </row>
    <row r="139" spans="1:7" ht="13.5" customHeight="1" thickBot="1" x14ac:dyDescent="0.35">
      <c r="A139" s="92">
        <f t="shared" si="7"/>
        <v>10</v>
      </c>
      <c r="B139" s="93" t="s">
        <v>66</v>
      </c>
      <c r="C139" s="92" t="s">
        <v>87</v>
      </c>
      <c r="D139" s="92">
        <v>20</v>
      </c>
      <c r="E139" s="94">
        <v>6.5</v>
      </c>
      <c r="F139" s="101" t="s">
        <v>85</v>
      </c>
      <c r="G139" s="102">
        <v>8.5</v>
      </c>
    </row>
    <row r="140" spans="1:7" ht="13.5" customHeight="1" x14ac:dyDescent="0.3">
      <c r="A140" s="75"/>
      <c r="B140" s="78"/>
      <c r="C140" s="79"/>
      <c r="D140" s="79"/>
      <c r="E140" s="103"/>
      <c r="F140" s="75"/>
      <c r="G140" s="75"/>
    </row>
    <row r="141" spans="1:7" ht="13.5" customHeight="1" thickBot="1" x14ac:dyDescent="0.35">
      <c r="A141" s="75"/>
      <c r="B141" s="75"/>
      <c r="C141" s="78"/>
      <c r="D141" s="75"/>
      <c r="E141" s="75"/>
      <c r="F141" s="75"/>
      <c r="G141" s="75"/>
    </row>
    <row r="142" spans="1:7" ht="13.5" customHeight="1" thickBot="1" x14ac:dyDescent="0.35">
      <c r="A142" s="78" t="s">
        <v>46</v>
      </c>
      <c r="B142" s="75"/>
      <c r="C142" s="78"/>
      <c r="D142" s="83" t="s">
        <v>1</v>
      </c>
      <c r="E142" s="96" t="s">
        <v>2</v>
      </c>
      <c r="F142" s="75"/>
      <c r="G142" s="75"/>
    </row>
    <row r="143" spans="1:7" ht="13.5" customHeight="1" x14ac:dyDescent="0.3">
      <c r="A143" s="84">
        <f>RANK(E143,E$143:E$152)</f>
        <v>1</v>
      </c>
      <c r="B143" s="85" t="s">
        <v>99</v>
      </c>
      <c r="C143" s="84" t="s">
        <v>70</v>
      </c>
      <c r="D143" s="84">
        <v>7</v>
      </c>
      <c r="E143" s="86">
        <v>18.571428571428573</v>
      </c>
      <c r="F143" s="97" t="s">
        <v>49</v>
      </c>
      <c r="G143" s="98">
        <v>23.684210526315791</v>
      </c>
    </row>
    <row r="144" spans="1:7" ht="13.5" customHeight="1" x14ac:dyDescent="0.3">
      <c r="A144" s="87">
        <f t="shared" ref="A144:A152" si="8">IF(RANK(E144,E$143:E$152)&lt;&gt;RANK(E143,E$143:E$152),RANK(E144,E$143:E$152)," ")</f>
        <v>2</v>
      </c>
      <c r="B144" s="88" t="s">
        <v>6</v>
      </c>
      <c r="C144" s="87" t="s">
        <v>49</v>
      </c>
      <c r="D144" s="87">
        <v>15</v>
      </c>
      <c r="E144" s="89">
        <v>16.666666666666668</v>
      </c>
      <c r="F144" s="99" t="s">
        <v>87</v>
      </c>
      <c r="G144" s="100">
        <v>23</v>
      </c>
    </row>
    <row r="145" spans="1:7" ht="13.5" customHeight="1" x14ac:dyDescent="0.3">
      <c r="A145" s="87">
        <f t="shared" si="8"/>
        <v>3</v>
      </c>
      <c r="B145" s="88" t="s">
        <v>5</v>
      </c>
      <c r="C145" s="87" t="s">
        <v>44</v>
      </c>
      <c r="D145" s="87">
        <v>17</v>
      </c>
      <c r="E145" s="89">
        <v>13.529411764705882</v>
      </c>
      <c r="F145" s="99" t="s">
        <v>55</v>
      </c>
      <c r="G145" s="100">
        <v>22.5</v>
      </c>
    </row>
    <row r="146" spans="1:7" ht="13.5" customHeight="1" x14ac:dyDescent="0.3">
      <c r="A146" s="87">
        <f t="shared" si="8"/>
        <v>4</v>
      </c>
      <c r="B146" s="88" t="s">
        <v>78</v>
      </c>
      <c r="C146" s="87" t="s">
        <v>87</v>
      </c>
      <c r="D146" s="87">
        <v>20</v>
      </c>
      <c r="E146" s="89">
        <v>12</v>
      </c>
      <c r="F146" s="99" t="s">
        <v>109</v>
      </c>
      <c r="G146" s="100">
        <v>22.105263157894736</v>
      </c>
    </row>
    <row r="147" spans="1:7" ht="13.5" customHeight="1" x14ac:dyDescent="0.3">
      <c r="A147" s="87">
        <f t="shared" si="8"/>
        <v>5</v>
      </c>
      <c r="B147" s="88" t="s">
        <v>9</v>
      </c>
      <c r="C147" s="87" t="s">
        <v>55</v>
      </c>
      <c r="D147" s="87">
        <v>20</v>
      </c>
      <c r="E147" s="89">
        <v>11.5</v>
      </c>
      <c r="F147" s="99" t="s">
        <v>111</v>
      </c>
      <c r="G147" s="100">
        <v>20.5</v>
      </c>
    </row>
    <row r="148" spans="1:7" ht="13.5" customHeight="1" x14ac:dyDescent="0.3">
      <c r="A148" s="87">
        <f t="shared" si="8"/>
        <v>6</v>
      </c>
      <c r="B148" s="88" t="s">
        <v>67</v>
      </c>
      <c r="C148" s="87" t="s">
        <v>83</v>
      </c>
      <c r="D148" s="87">
        <v>16</v>
      </c>
      <c r="E148" s="89">
        <v>11.25</v>
      </c>
      <c r="F148" s="99" t="s">
        <v>44</v>
      </c>
      <c r="G148" s="100">
        <v>19.473684210526315</v>
      </c>
    </row>
    <row r="149" spans="1:7" ht="13.5" customHeight="1" x14ac:dyDescent="0.3">
      <c r="A149" s="87">
        <f t="shared" si="8"/>
        <v>7</v>
      </c>
      <c r="B149" s="88" t="s">
        <v>4</v>
      </c>
      <c r="C149" s="87" t="s">
        <v>109</v>
      </c>
      <c r="D149" s="87">
        <v>19</v>
      </c>
      <c r="E149" s="89">
        <v>10.526315789473685</v>
      </c>
      <c r="F149" s="99" t="s">
        <v>70</v>
      </c>
      <c r="G149" s="100">
        <v>18.94736842105263</v>
      </c>
    </row>
    <row r="150" spans="1:7" ht="13.5" customHeight="1" x14ac:dyDescent="0.3">
      <c r="A150" s="87">
        <f t="shared" si="8"/>
        <v>8</v>
      </c>
      <c r="B150" s="88" t="s">
        <v>113</v>
      </c>
      <c r="C150" s="87" t="s">
        <v>49</v>
      </c>
      <c r="D150" s="87">
        <v>4</v>
      </c>
      <c r="E150" s="89">
        <v>10</v>
      </c>
      <c r="F150" s="99" t="s">
        <v>83</v>
      </c>
      <c r="G150" s="100">
        <v>17.5</v>
      </c>
    </row>
    <row r="151" spans="1:7" ht="13.5" customHeight="1" x14ac:dyDescent="0.3">
      <c r="A151" s="87">
        <f t="shared" si="8"/>
        <v>9</v>
      </c>
      <c r="B151" s="88" t="s">
        <v>32</v>
      </c>
      <c r="C151" s="87" t="s">
        <v>57</v>
      </c>
      <c r="D151" s="87">
        <v>16</v>
      </c>
      <c r="E151" s="89">
        <v>8.75</v>
      </c>
      <c r="F151" s="99" t="s">
        <v>57</v>
      </c>
      <c r="G151" s="100">
        <v>17.5</v>
      </c>
    </row>
    <row r="152" spans="1:7" ht="13.5" customHeight="1" thickBot="1" x14ac:dyDescent="0.35">
      <c r="A152" s="92">
        <f t="shared" si="8"/>
        <v>10</v>
      </c>
      <c r="B152" s="93" t="s">
        <v>58</v>
      </c>
      <c r="C152" s="92" t="s">
        <v>111</v>
      </c>
      <c r="D152" s="92">
        <v>20</v>
      </c>
      <c r="E152" s="94">
        <v>8.5</v>
      </c>
      <c r="F152" s="101" t="s">
        <v>85</v>
      </c>
      <c r="G152" s="102">
        <v>14</v>
      </c>
    </row>
    <row r="153" spans="1:7" ht="13.5" customHeight="1" thickBot="1" x14ac:dyDescent="0.35">
      <c r="A153" s="79"/>
      <c r="B153" s="78"/>
      <c r="C153" s="79"/>
      <c r="D153" s="79"/>
      <c r="E153" s="103"/>
      <c r="F153" s="75"/>
      <c r="G153" s="75"/>
    </row>
    <row r="154" spans="1:7" ht="13.5" customHeight="1" thickBot="1" x14ac:dyDescent="0.35">
      <c r="A154" s="78" t="s">
        <v>68</v>
      </c>
      <c r="B154" s="75"/>
      <c r="C154" s="78"/>
      <c r="D154" s="83" t="s">
        <v>1</v>
      </c>
      <c r="E154" s="96" t="s">
        <v>2</v>
      </c>
      <c r="F154" s="75"/>
      <c r="G154" s="75"/>
    </row>
    <row r="155" spans="1:7" ht="13.5" customHeight="1" x14ac:dyDescent="0.3">
      <c r="A155" s="84">
        <f>RANK(E155,E$155:E$164)</f>
        <v>1</v>
      </c>
      <c r="B155" s="115" t="s">
        <v>97</v>
      </c>
      <c r="C155" s="86" t="s">
        <v>85</v>
      </c>
      <c r="D155" s="116">
        <v>16</v>
      </c>
      <c r="E155" s="86">
        <v>13.125</v>
      </c>
      <c r="F155" s="97" t="s">
        <v>109</v>
      </c>
      <c r="G155" s="98">
        <v>17.894736842105264</v>
      </c>
    </row>
    <row r="156" spans="1:7" ht="13.5" customHeight="1" x14ac:dyDescent="0.3">
      <c r="A156" s="87">
        <f t="shared" ref="A156:A164" si="9">IF(RANK(E156,E$155:E$164)&lt;&gt;RANK(E155,E$155:E$164),RANK(E156,E$155:E$164)," ")</f>
        <v>2</v>
      </c>
      <c r="B156" s="90" t="s">
        <v>72</v>
      </c>
      <c r="C156" s="89" t="s">
        <v>70</v>
      </c>
      <c r="D156" s="91">
        <v>19</v>
      </c>
      <c r="E156" s="89">
        <v>12.105263157894736</v>
      </c>
      <c r="F156" s="99" t="s">
        <v>70</v>
      </c>
      <c r="G156" s="100">
        <v>17.368421052631579</v>
      </c>
    </row>
    <row r="157" spans="1:7" ht="13.5" customHeight="1" x14ac:dyDescent="0.3">
      <c r="A157" s="87">
        <f t="shared" si="9"/>
        <v>3</v>
      </c>
      <c r="B157" s="90" t="s">
        <v>6</v>
      </c>
      <c r="C157" s="89" t="s">
        <v>49</v>
      </c>
      <c r="D157" s="91">
        <v>15</v>
      </c>
      <c r="E157" s="89">
        <v>10.666666666666666</v>
      </c>
      <c r="F157" s="99" t="s">
        <v>85</v>
      </c>
      <c r="G157" s="100">
        <v>15.5</v>
      </c>
    </row>
    <row r="158" spans="1:7" ht="13.5" customHeight="1" x14ac:dyDescent="0.3">
      <c r="A158" s="87">
        <f t="shared" si="9"/>
        <v>4</v>
      </c>
      <c r="B158" s="88" t="s">
        <v>32</v>
      </c>
      <c r="C158" s="87" t="s">
        <v>57</v>
      </c>
      <c r="D158" s="87">
        <v>16</v>
      </c>
      <c r="E158" s="89">
        <v>10.625</v>
      </c>
      <c r="F158" s="99" t="s">
        <v>111</v>
      </c>
      <c r="G158" s="100">
        <v>15</v>
      </c>
    </row>
    <row r="159" spans="1:7" ht="13.5" customHeight="1" x14ac:dyDescent="0.3">
      <c r="A159" s="87">
        <f t="shared" si="9"/>
        <v>5</v>
      </c>
      <c r="B159" s="88" t="s">
        <v>4</v>
      </c>
      <c r="C159" s="87" t="s">
        <v>109</v>
      </c>
      <c r="D159" s="87">
        <v>19</v>
      </c>
      <c r="E159" s="89">
        <v>10</v>
      </c>
      <c r="F159" s="99" t="s">
        <v>57</v>
      </c>
      <c r="G159" s="100">
        <v>15</v>
      </c>
    </row>
    <row r="160" spans="1:7" ht="13.5" customHeight="1" x14ac:dyDescent="0.3">
      <c r="A160" s="87">
        <f t="shared" si="9"/>
        <v>6</v>
      </c>
      <c r="B160" s="88" t="s">
        <v>67</v>
      </c>
      <c r="C160" s="87" t="s">
        <v>83</v>
      </c>
      <c r="D160" s="87">
        <v>16</v>
      </c>
      <c r="E160" s="89">
        <v>7.5</v>
      </c>
      <c r="F160" s="99" t="s">
        <v>44</v>
      </c>
      <c r="G160" s="100">
        <v>12.631578947368421</v>
      </c>
    </row>
    <row r="161" spans="1:12" ht="13.5" customHeight="1" x14ac:dyDescent="0.3">
      <c r="A161" s="87">
        <f t="shared" si="9"/>
        <v>7</v>
      </c>
      <c r="B161" s="90" t="s">
        <v>69</v>
      </c>
      <c r="C161" s="89" t="s">
        <v>111</v>
      </c>
      <c r="D161" s="91">
        <v>20</v>
      </c>
      <c r="E161" s="89">
        <v>7</v>
      </c>
      <c r="F161" s="99" t="s">
        <v>49</v>
      </c>
      <c r="G161" s="100">
        <v>12.631578947368421</v>
      </c>
    </row>
    <row r="162" spans="1:12" ht="13.5" customHeight="1" x14ac:dyDescent="0.3">
      <c r="A162" s="87">
        <f t="shared" si="9"/>
        <v>8</v>
      </c>
      <c r="B162" s="88" t="s">
        <v>98</v>
      </c>
      <c r="C162" s="87" t="s">
        <v>111</v>
      </c>
      <c r="D162" s="87">
        <v>20</v>
      </c>
      <c r="E162" s="89">
        <v>6.5</v>
      </c>
      <c r="F162" s="99" t="s">
        <v>83</v>
      </c>
      <c r="G162" s="100">
        <v>9.375</v>
      </c>
    </row>
    <row r="163" spans="1:12" ht="13.5" customHeight="1" x14ac:dyDescent="0.3">
      <c r="A163" s="87">
        <f t="shared" si="9"/>
        <v>9</v>
      </c>
      <c r="B163" s="88" t="s">
        <v>5</v>
      </c>
      <c r="C163" s="87" t="s">
        <v>44</v>
      </c>
      <c r="D163" s="87">
        <v>17</v>
      </c>
      <c r="E163" s="89">
        <v>6.4705882352941178</v>
      </c>
      <c r="F163" s="99" t="s">
        <v>55</v>
      </c>
      <c r="G163" s="100">
        <v>7.5</v>
      </c>
    </row>
    <row r="164" spans="1:12" ht="13.5" customHeight="1" thickBot="1" x14ac:dyDescent="0.35">
      <c r="A164" s="92">
        <f t="shared" si="9"/>
        <v>10</v>
      </c>
      <c r="B164" s="117" t="s">
        <v>112</v>
      </c>
      <c r="C164" s="94" t="s">
        <v>229</v>
      </c>
      <c r="D164" s="118">
        <v>16</v>
      </c>
      <c r="E164" s="94">
        <v>5.625</v>
      </c>
      <c r="F164" s="101" t="s">
        <v>87</v>
      </c>
      <c r="G164" s="102">
        <v>7</v>
      </c>
    </row>
    <row r="165" spans="1:12" ht="13.5" customHeight="1" x14ac:dyDescent="0.3">
      <c r="A165" s="79"/>
      <c r="B165" s="78"/>
      <c r="C165" s="79"/>
      <c r="D165" s="79"/>
      <c r="E165" s="103"/>
      <c r="F165" s="95"/>
      <c r="G165" s="95"/>
    </row>
    <row r="166" spans="1:12" ht="13.5" customHeight="1" thickBot="1" x14ac:dyDescent="0.35">
      <c r="A166" s="75"/>
      <c r="B166" s="78"/>
      <c r="C166" s="79"/>
      <c r="D166" s="79"/>
      <c r="E166" s="103"/>
      <c r="F166" s="75"/>
      <c r="G166" s="75"/>
    </row>
    <row r="167" spans="1:12" ht="13.5" customHeight="1" thickBot="1" x14ac:dyDescent="0.35">
      <c r="A167" s="78" t="s">
        <v>37</v>
      </c>
      <c r="B167" s="75"/>
      <c r="C167" s="79"/>
      <c r="D167" s="83" t="s">
        <v>1</v>
      </c>
      <c r="E167" s="96" t="s">
        <v>2</v>
      </c>
      <c r="F167" s="75"/>
      <c r="G167" s="75"/>
    </row>
    <row r="168" spans="1:12" ht="13.5" customHeight="1" x14ac:dyDescent="0.3">
      <c r="A168" s="84">
        <f>RANK(E168,E$168:E$181)</f>
        <v>1</v>
      </c>
      <c r="B168" s="85" t="s">
        <v>99</v>
      </c>
      <c r="C168" s="84" t="s">
        <v>70</v>
      </c>
      <c r="D168" s="84">
        <v>7</v>
      </c>
      <c r="E168" s="86">
        <v>11.428571428571429</v>
      </c>
      <c r="F168" s="97" t="s">
        <v>109</v>
      </c>
      <c r="G168" s="98">
        <v>17.894736842105264</v>
      </c>
    </row>
    <row r="169" spans="1:12" ht="13.5" customHeight="1" x14ac:dyDescent="0.3">
      <c r="A169" s="87">
        <f t="shared" ref="A169:A177" si="10">IF(RANK(E169,E$168:E$178)&lt;&gt;RANK(E168,E$168:E$178),RANK(E169,E$168:E$178)," ")</f>
        <v>2</v>
      </c>
      <c r="B169" s="88" t="s">
        <v>5</v>
      </c>
      <c r="C169" s="87" t="s">
        <v>44</v>
      </c>
      <c r="D169" s="87">
        <v>17</v>
      </c>
      <c r="E169" s="89">
        <v>10</v>
      </c>
      <c r="F169" s="99" t="s">
        <v>55</v>
      </c>
      <c r="G169" s="100">
        <v>15.5</v>
      </c>
      <c r="K169" s="5"/>
      <c r="L169" s="5"/>
    </row>
    <row r="170" spans="1:12" ht="13.5" customHeight="1" x14ac:dyDescent="0.3">
      <c r="A170" s="87">
        <f t="shared" si="10"/>
        <v>3</v>
      </c>
      <c r="B170" s="90" t="s">
        <v>58</v>
      </c>
      <c r="C170" s="89" t="s">
        <v>111</v>
      </c>
      <c r="D170" s="91">
        <v>20</v>
      </c>
      <c r="E170" s="89">
        <v>8.5</v>
      </c>
      <c r="F170" s="99" t="s">
        <v>44</v>
      </c>
      <c r="G170" s="100">
        <v>13.157894736842104</v>
      </c>
      <c r="K170" s="5"/>
      <c r="L170" s="5"/>
    </row>
    <row r="171" spans="1:12" ht="13.5" customHeight="1" x14ac:dyDescent="0.3">
      <c r="A171" s="87">
        <f t="shared" si="10"/>
        <v>4</v>
      </c>
      <c r="B171" s="88" t="s">
        <v>112</v>
      </c>
      <c r="C171" s="87" t="s">
        <v>229</v>
      </c>
      <c r="D171" s="87">
        <v>16</v>
      </c>
      <c r="E171" s="89">
        <v>7.5</v>
      </c>
      <c r="F171" s="99" t="s">
        <v>111</v>
      </c>
      <c r="G171" s="100">
        <v>10.5</v>
      </c>
      <c r="K171" s="5"/>
      <c r="L171" s="5"/>
    </row>
    <row r="172" spans="1:12" ht="13.5" customHeight="1" x14ac:dyDescent="0.3">
      <c r="A172" s="87">
        <f t="shared" si="10"/>
        <v>5</v>
      </c>
      <c r="B172" s="88" t="s">
        <v>95</v>
      </c>
      <c r="C172" s="87" t="s">
        <v>55</v>
      </c>
      <c r="D172" s="87">
        <v>20</v>
      </c>
      <c r="E172" s="89">
        <v>5.5</v>
      </c>
      <c r="F172" s="99" t="s">
        <v>87</v>
      </c>
      <c r="G172" s="100">
        <v>8.5</v>
      </c>
      <c r="K172" s="5"/>
      <c r="L172" s="11"/>
    </row>
    <row r="173" spans="1:12" ht="13.5" customHeight="1" x14ac:dyDescent="0.3">
      <c r="A173" s="87">
        <f t="shared" si="10"/>
        <v>6</v>
      </c>
      <c r="B173" s="88" t="s">
        <v>4</v>
      </c>
      <c r="C173" s="87" t="s">
        <v>109</v>
      </c>
      <c r="D173" s="87">
        <v>19</v>
      </c>
      <c r="E173" s="89">
        <v>5.2631578947368425</v>
      </c>
      <c r="F173" s="99" t="s">
        <v>70</v>
      </c>
      <c r="G173" s="100">
        <v>8.4210526315789469</v>
      </c>
      <c r="K173" s="5"/>
      <c r="L173" s="11"/>
    </row>
    <row r="174" spans="1:12" ht="13.5" customHeight="1" x14ac:dyDescent="0.3">
      <c r="A174" s="87">
        <f t="shared" si="10"/>
        <v>7</v>
      </c>
      <c r="B174" s="88" t="s">
        <v>60</v>
      </c>
      <c r="C174" s="87" t="s">
        <v>55</v>
      </c>
      <c r="D174" s="87">
        <v>20</v>
      </c>
      <c r="E174" s="89">
        <v>4.5</v>
      </c>
      <c r="F174" s="99" t="s">
        <v>83</v>
      </c>
      <c r="G174" s="100">
        <v>8.125</v>
      </c>
      <c r="K174" s="5"/>
      <c r="L174" s="11"/>
    </row>
    <row r="175" spans="1:12" ht="13.5" customHeight="1" x14ac:dyDescent="0.3">
      <c r="A175" s="87">
        <f t="shared" si="10"/>
        <v>8</v>
      </c>
      <c r="B175" s="88" t="s">
        <v>71</v>
      </c>
      <c r="C175" s="87" t="s">
        <v>83</v>
      </c>
      <c r="D175" s="87">
        <v>16</v>
      </c>
      <c r="E175" s="89">
        <v>4.375</v>
      </c>
      <c r="F175" s="99" t="s">
        <v>85</v>
      </c>
      <c r="G175" s="100">
        <v>7.5</v>
      </c>
      <c r="K175" s="5"/>
      <c r="L175" s="11"/>
    </row>
    <row r="176" spans="1:12" ht="13.5" customHeight="1" x14ac:dyDescent="0.3">
      <c r="A176" s="87">
        <f t="shared" si="10"/>
        <v>9</v>
      </c>
      <c r="B176" s="88" t="s">
        <v>90</v>
      </c>
      <c r="C176" s="87" t="s">
        <v>85</v>
      </c>
      <c r="D176" s="87">
        <v>20</v>
      </c>
      <c r="E176" s="89">
        <v>4</v>
      </c>
      <c r="F176" s="99" t="s">
        <v>49</v>
      </c>
      <c r="G176" s="100">
        <v>5.7894736842105265</v>
      </c>
      <c r="K176" s="5"/>
      <c r="L176" s="11"/>
    </row>
    <row r="177" spans="1:14" ht="13.5" customHeight="1" thickBot="1" x14ac:dyDescent="0.35">
      <c r="A177" s="92" t="str">
        <f t="shared" si="10"/>
        <v xml:space="preserve"> </v>
      </c>
      <c r="B177" s="93" t="s">
        <v>88</v>
      </c>
      <c r="C177" s="92" t="s">
        <v>57</v>
      </c>
      <c r="D177" s="92">
        <v>20</v>
      </c>
      <c r="E177" s="94">
        <v>4</v>
      </c>
      <c r="F177" s="101" t="s">
        <v>57</v>
      </c>
      <c r="G177" s="102">
        <v>5.5</v>
      </c>
      <c r="K177" s="5"/>
      <c r="L177" s="11"/>
    </row>
    <row r="178" spans="1:14" ht="13.5" customHeight="1" x14ac:dyDescent="0.3">
      <c r="A178" s="79"/>
      <c r="B178" s="78"/>
      <c r="C178" s="79"/>
      <c r="D178" s="79"/>
      <c r="E178" s="103"/>
      <c r="F178" s="75"/>
      <c r="G178" s="75"/>
      <c r="K178" s="5"/>
      <c r="L178" s="11"/>
    </row>
    <row r="179" spans="1:14" ht="13.5" customHeight="1" x14ac:dyDescent="0.3">
      <c r="A179" s="79"/>
      <c r="B179" s="78"/>
      <c r="C179" s="79"/>
      <c r="D179" s="79"/>
      <c r="E179" s="103"/>
      <c r="F179" s="95"/>
      <c r="G179" s="95"/>
      <c r="K179" s="5"/>
      <c r="L179" s="11"/>
    </row>
    <row r="180" spans="1:14" ht="13.5" customHeight="1" thickBot="1" x14ac:dyDescent="0.35">
      <c r="A180" s="75"/>
      <c r="B180" s="75"/>
      <c r="C180" s="79"/>
      <c r="D180" s="75"/>
      <c r="E180" s="95"/>
      <c r="F180" s="75"/>
      <c r="G180" s="75"/>
      <c r="K180" s="5"/>
      <c r="L180" s="5"/>
    </row>
    <row r="181" spans="1:14" ht="13.5" customHeight="1" thickBot="1" x14ac:dyDescent="0.35">
      <c r="A181" s="78" t="s">
        <v>14</v>
      </c>
      <c r="B181" s="75"/>
      <c r="C181" s="79"/>
      <c r="D181" s="83" t="s">
        <v>1</v>
      </c>
      <c r="E181" s="96" t="s">
        <v>2</v>
      </c>
      <c r="F181" s="75"/>
      <c r="G181" s="75"/>
      <c r="K181" s="5"/>
      <c r="L181" s="11"/>
    </row>
    <row r="182" spans="1:14" ht="13.5" customHeight="1" x14ac:dyDescent="0.3">
      <c r="A182" s="84">
        <f>RANK(E182,E$182:E$191)</f>
        <v>1</v>
      </c>
      <c r="B182" s="85" t="s">
        <v>60</v>
      </c>
      <c r="C182" s="84" t="s">
        <v>55</v>
      </c>
      <c r="D182" s="84">
        <v>20</v>
      </c>
      <c r="E182" s="86">
        <v>11.5</v>
      </c>
      <c r="F182" s="97" t="s">
        <v>55</v>
      </c>
      <c r="G182" s="98">
        <v>18</v>
      </c>
      <c r="K182" s="5"/>
      <c r="L182" s="11"/>
    </row>
    <row r="183" spans="1:14" ht="13.5" customHeight="1" x14ac:dyDescent="0.3">
      <c r="A183" s="87">
        <f t="shared" ref="A183:A191" si="11">IF(RANK(E183,E$182:E$191)&lt;&gt;RANK(E182,E$182:E$191),RANK(E183,E$182:E$191)," ")</f>
        <v>2</v>
      </c>
      <c r="B183" s="88" t="s">
        <v>4</v>
      </c>
      <c r="C183" s="87" t="s">
        <v>109</v>
      </c>
      <c r="D183" s="87">
        <v>19</v>
      </c>
      <c r="E183" s="89">
        <v>10.526315789473685</v>
      </c>
      <c r="F183" s="99" t="s">
        <v>109</v>
      </c>
      <c r="G183" s="100">
        <v>17.368421052631579</v>
      </c>
      <c r="K183" s="5"/>
      <c r="L183" s="11"/>
    </row>
    <row r="184" spans="1:14" ht="13.5" customHeight="1" x14ac:dyDescent="0.3">
      <c r="A184" s="87" t="str">
        <f t="shared" si="11"/>
        <v xml:space="preserve"> </v>
      </c>
      <c r="B184" s="88" t="s">
        <v>8</v>
      </c>
      <c r="C184" s="87" t="s">
        <v>49</v>
      </c>
      <c r="D184" s="87">
        <v>19</v>
      </c>
      <c r="E184" s="89">
        <v>10.526315789473685</v>
      </c>
      <c r="F184" s="99" t="s">
        <v>87</v>
      </c>
      <c r="G184" s="100">
        <v>16.5</v>
      </c>
      <c r="K184" s="1"/>
      <c r="N184" s="1"/>
    </row>
    <row r="185" spans="1:14" ht="13.5" customHeight="1" x14ac:dyDescent="0.3">
      <c r="A185" s="87">
        <f t="shared" si="11"/>
        <v>4</v>
      </c>
      <c r="B185" s="88" t="s">
        <v>72</v>
      </c>
      <c r="C185" s="87" t="s">
        <v>70</v>
      </c>
      <c r="D185" s="87">
        <v>19</v>
      </c>
      <c r="E185" s="89">
        <v>8.9473684210526319</v>
      </c>
      <c r="F185" s="99" t="s">
        <v>49</v>
      </c>
      <c r="G185" s="100">
        <v>16.315789473684209</v>
      </c>
      <c r="K185" s="1"/>
      <c r="N185" s="1"/>
    </row>
    <row r="186" spans="1:14" ht="13.5" customHeight="1" x14ac:dyDescent="0.3">
      <c r="A186" s="87">
        <f t="shared" si="11"/>
        <v>5</v>
      </c>
      <c r="B186" s="88" t="s">
        <v>112</v>
      </c>
      <c r="C186" s="87" t="s">
        <v>229</v>
      </c>
      <c r="D186" s="87">
        <v>16</v>
      </c>
      <c r="E186" s="89">
        <v>8.75</v>
      </c>
      <c r="F186" s="99" t="s">
        <v>44</v>
      </c>
      <c r="G186" s="100">
        <v>14.210526315789474</v>
      </c>
      <c r="K186" s="1"/>
      <c r="N186" s="1"/>
    </row>
    <row r="187" spans="1:14" ht="13.5" customHeight="1" x14ac:dyDescent="0.3">
      <c r="A187" s="87">
        <f t="shared" si="11"/>
        <v>6</v>
      </c>
      <c r="B187" s="88" t="s">
        <v>99</v>
      </c>
      <c r="C187" s="87" t="s">
        <v>70</v>
      </c>
      <c r="D187" s="87">
        <v>7</v>
      </c>
      <c r="E187" s="89">
        <v>8.5714285714285712</v>
      </c>
      <c r="F187" s="99" t="s">
        <v>70</v>
      </c>
      <c r="G187" s="100">
        <v>13.157894736842104</v>
      </c>
      <c r="K187" s="1"/>
      <c r="N187" s="1"/>
    </row>
    <row r="188" spans="1:14" ht="13.5" customHeight="1" x14ac:dyDescent="0.3">
      <c r="A188" s="87">
        <f t="shared" si="11"/>
        <v>7</v>
      </c>
      <c r="B188" s="88" t="s">
        <v>58</v>
      </c>
      <c r="C188" s="87" t="s">
        <v>111</v>
      </c>
      <c r="D188" s="87">
        <v>20</v>
      </c>
      <c r="E188" s="89">
        <v>7.5</v>
      </c>
      <c r="F188" s="99" t="s">
        <v>111</v>
      </c>
      <c r="G188" s="100">
        <v>13</v>
      </c>
      <c r="K188" s="1"/>
      <c r="N188" s="1"/>
    </row>
    <row r="189" spans="1:14" ht="13.5" customHeight="1" x14ac:dyDescent="0.3">
      <c r="A189" s="87" t="str">
        <f t="shared" si="11"/>
        <v xml:space="preserve"> </v>
      </c>
      <c r="B189" s="90" t="s">
        <v>119</v>
      </c>
      <c r="C189" s="89" t="s">
        <v>87</v>
      </c>
      <c r="D189" s="91">
        <v>12</v>
      </c>
      <c r="E189" s="89">
        <v>7.5</v>
      </c>
      <c r="F189" s="99" t="s">
        <v>85</v>
      </c>
      <c r="G189" s="100">
        <v>11</v>
      </c>
      <c r="K189" s="1"/>
      <c r="N189" s="1"/>
    </row>
    <row r="190" spans="1:14" ht="13.5" customHeight="1" x14ac:dyDescent="0.3">
      <c r="A190" s="87" t="str">
        <f t="shared" si="11"/>
        <v xml:space="preserve"> </v>
      </c>
      <c r="B190" s="88" t="s">
        <v>228</v>
      </c>
      <c r="C190" s="87" t="s">
        <v>85</v>
      </c>
      <c r="D190" s="87">
        <v>4</v>
      </c>
      <c r="E190" s="89">
        <v>7.5</v>
      </c>
      <c r="F190" s="99" t="s">
        <v>83</v>
      </c>
      <c r="G190" s="100">
        <v>9.375</v>
      </c>
      <c r="K190" s="1"/>
      <c r="N190" s="1"/>
    </row>
    <row r="191" spans="1:14" ht="13.5" customHeight="1" thickBot="1" x14ac:dyDescent="0.35">
      <c r="A191" s="87" t="str">
        <f t="shared" si="11"/>
        <v xml:space="preserve"> </v>
      </c>
      <c r="B191" s="88" t="s">
        <v>113</v>
      </c>
      <c r="C191" s="87" t="s">
        <v>49</v>
      </c>
      <c r="D191" s="87">
        <v>4</v>
      </c>
      <c r="E191" s="89">
        <v>7.5</v>
      </c>
      <c r="F191" s="101" t="s">
        <v>57</v>
      </c>
      <c r="G191" s="102">
        <v>8.5</v>
      </c>
      <c r="K191" s="1"/>
      <c r="N191" s="1"/>
    </row>
    <row r="192" spans="1:14" ht="13.5" customHeight="1" thickBot="1" x14ac:dyDescent="0.35">
      <c r="A192" s="92"/>
      <c r="B192" s="93" t="s">
        <v>123</v>
      </c>
      <c r="C192" s="92" t="s">
        <v>49</v>
      </c>
      <c r="D192" s="92">
        <v>4</v>
      </c>
      <c r="E192" s="94">
        <v>7.5</v>
      </c>
      <c r="F192" s="75"/>
      <c r="G192" s="75"/>
      <c r="K192" s="1"/>
      <c r="N192" s="1"/>
    </row>
    <row r="193" spans="1:14" ht="13.5" customHeight="1" thickBot="1" x14ac:dyDescent="0.35">
      <c r="A193" s="79"/>
      <c r="B193" s="78"/>
      <c r="C193" s="79"/>
      <c r="D193" s="79"/>
      <c r="E193" s="103"/>
      <c r="F193" s="75"/>
      <c r="G193" s="75"/>
      <c r="K193" s="1"/>
      <c r="N193" s="1"/>
    </row>
    <row r="194" spans="1:14" ht="13.5" customHeight="1" thickBot="1" x14ac:dyDescent="0.35">
      <c r="A194" s="78" t="s">
        <v>47</v>
      </c>
      <c r="B194" s="75"/>
      <c r="C194" s="104"/>
      <c r="D194" s="83" t="s">
        <v>1</v>
      </c>
      <c r="E194" s="96" t="s">
        <v>2</v>
      </c>
      <c r="F194" s="75"/>
      <c r="G194" s="75"/>
      <c r="L194" s="3"/>
      <c r="N194" s="1"/>
    </row>
    <row r="195" spans="1:14" ht="13.5" customHeight="1" x14ac:dyDescent="0.3">
      <c r="A195" s="84">
        <f>RANK(E195,E$195:E$205)</f>
        <v>1</v>
      </c>
      <c r="B195" s="85" t="s">
        <v>99</v>
      </c>
      <c r="C195" s="84" t="s">
        <v>70</v>
      </c>
      <c r="D195" s="84">
        <v>7</v>
      </c>
      <c r="E195" s="86">
        <v>22.857142857142858</v>
      </c>
      <c r="F195" s="97" t="s">
        <v>44</v>
      </c>
      <c r="G195" s="98">
        <v>23.684210526315791</v>
      </c>
      <c r="L195" s="3"/>
      <c r="N195" s="1"/>
    </row>
    <row r="196" spans="1:14" ht="13.5" customHeight="1" x14ac:dyDescent="0.3">
      <c r="A196" s="87">
        <f t="shared" ref="A196:A204" si="12">IF(RANK(E196,E$195:E$205)&lt;&gt;RANK(E195,E$195:E$205),RANK(E196,E$195:E$205)," ")</f>
        <v>2</v>
      </c>
      <c r="B196" s="88" t="s">
        <v>5</v>
      </c>
      <c r="C196" s="87" t="s">
        <v>44</v>
      </c>
      <c r="D196" s="87">
        <v>17</v>
      </c>
      <c r="E196" s="89">
        <v>15.882352941176471</v>
      </c>
      <c r="F196" s="99" t="s">
        <v>55</v>
      </c>
      <c r="G196" s="100">
        <v>20.5</v>
      </c>
      <c r="K196" s="1"/>
      <c r="N196" s="1"/>
    </row>
    <row r="197" spans="1:14" ht="13.5" customHeight="1" x14ac:dyDescent="0.3">
      <c r="A197" s="87">
        <f t="shared" si="12"/>
        <v>3</v>
      </c>
      <c r="B197" s="88" t="s">
        <v>112</v>
      </c>
      <c r="C197" s="87" t="s">
        <v>229</v>
      </c>
      <c r="D197" s="87">
        <v>16</v>
      </c>
      <c r="E197" s="89">
        <v>11.875</v>
      </c>
      <c r="F197" s="99" t="s">
        <v>49</v>
      </c>
      <c r="G197" s="100">
        <v>18.94736842105263</v>
      </c>
      <c r="K197" s="1"/>
      <c r="N197" s="1"/>
    </row>
    <row r="198" spans="1:14" ht="13.5" customHeight="1" x14ac:dyDescent="0.3">
      <c r="A198" s="87">
        <f t="shared" si="12"/>
        <v>4</v>
      </c>
      <c r="B198" s="88" t="s">
        <v>123</v>
      </c>
      <c r="C198" s="87" t="s">
        <v>49</v>
      </c>
      <c r="D198" s="87">
        <v>4</v>
      </c>
      <c r="E198" s="89">
        <v>10</v>
      </c>
      <c r="F198" s="99" t="s">
        <v>70</v>
      </c>
      <c r="G198" s="100">
        <v>18.421052631578949</v>
      </c>
      <c r="K198" s="1"/>
    </row>
    <row r="199" spans="1:14" ht="13.5" customHeight="1" x14ac:dyDescent="0.3">
      <c r="A199" s="87">
        <f t="shared" si="12"/>
        <v>5</v>
      </c>
      <c r="B199" s="88" t="s">
        <v>53</v>
      </c>
      <c r="C199" s="87" t="s">
        <v>57</v>
      </c>
      <c r="D199" s="87">
        <v>16</v>
      </c>
      <c r="E199" s="89">
        <v>8.75</v>
      </c>
      <c r="F199" s="99" t="s">
        <v>109</v>
      </c>
      <c r="G199" s="100">
        <v>18.421052631578949</v>
      </c>
      <c r="K199" s="1"/>
    </row>
    <row r="200" spans="1:14" ht="13.5" customHeight="1" x14ac:dyDescent="0.3">
      <c r="A200" s="87">
        <f t="shared" si="12"/>
        <v>6</v>
      </c>
      <c r="B200" s="88" t="s">
        <v>58</v>
      </c>
      <c r="C200" s="87" t="s">
        <v>111</v>
      </c>
      <c r="D200" s="87">
        <v>20</v>
      </c>
      <c r="E200" s="89">
        <v>8.5</v>
      </c>
      <c r="F200" s="99" t="s">
        <v>111</v>
      </c>
      <c r="G200" s="100">
        <v>17.5</v>
      </c>
      <c r="K200" s="1"/>
    </row>
    <row r="201" spans="1:14" ht="13.5" customHeight="1" x14ac:dyDescent="0.3">
      <c r="A201" s="87">
        <f t="shared" si="12"/>
        <v>7</v>
      </c>
      <c r="B201" s="90" t="s">
        <v>8</v>
      </c>
      <c r="C201" s="89" t="s">
        <v>49</v>
      </c>
      <c r="D201" s="91">
        <v>19</v>
      </c>
      <c r="E201" s="89">
        <v>8.4210526315789469</v>
      </c>
      <c r="F201" s="99" t="s">
        <v>57</v>
      </c>
      <c r="G201" s="100">
        <v>17.5</v>
      </c>
      <c r="K201" s="1"/>
    </row>
    <row r="202" spans="1:14" ht="13.5" customHeight="1" x14ac:dyDescent="0.3">
      <c r="A202" s="87">
        <f t="shared" si="12"/>
        <v>8</v>
      </c>
      <c r="B202" s="88" t="s">
        <v>4</v>
      </c>
      <c r="C202" s="87" t="s">
        <v>109</v>
      </c>
      <c r="D202" s="87">
        <v>19</v>
      </c>
      <c r="E202" s="134">
        <v>7.8947368421052628</v>
      </c>
      <c r="F202" s="99" t="s">
        <v>83</v>
      </c>
      <c r="G202" s="100">
        <v>15.625</v>
      </c>
      <c r="K202" s="1"/>
    </row>
    <row r="203" spans="1:14" ht="13.5" customHeight="1" x14ac:dyDescent="0.3">
      <c r="A203" s="87">
        <f t="shared" si="12"/>
        <v>9</v>
      </c>
      <c r="B203" s="88" t="s">
        <v>45</v>
      </c>
      <c r="C203" s="87" t="s">
        <v>44</v>
      </c>
      <c r="D203" s="87">
        <v>14</v>
      </c>
      <c r="E203" s="134">
        <v>7.8571428571428568</v>
      </c>
      <c r="F203" s="99" t="s">
        <v>85</v>
      </c>
      <c r="G203" s="100">
        <v>12.5</v>
      </c>
      <c r="K203" s="1"/>
      <c r="L203" s="3"/>
    </row>
    <row r="204" spans="1:14" ht="13.5" customHeight="1" thickBot="1" x14ac:dyDescent="0.35">
      <c r="A204" s="87">
        <f t="shared" si="12"/>
        <v>10</v>
      </c>
      <c r="B204" s="88" t="s">
        <v>232</v>
      </c>
      <c r="C204" s="87"/>
      <c r="D204" s="87"/>
      <c r="E204" s="89">
        <v>7.5</v>
      </c>
      <c r="F204" s="101" t="s">
        <v>87</v>
      </c>
      <c r="G204" s="102">
        <v>6</v>
      </c>
      <c r="H204" s="4"/>
      <c r="K204" s="1"/>
    </row>
    <row r="205" spans="1:14" ht="13.5" customHeight="1" thickBot="1" x14ac:dyDescent="0.35">
      <c r="A205" s="92"/>
      <c r="B205" s="93" t="s">
        <v>233</v>
      </c>
      <c r="C205" s="92"/>
      <c r="D205" s="92"/>
      <c r="E205" s="94"/>
      <c r="F205" s="75"/>
      <c r="G205" s="75"/>
      <c r="K205" s="1"/>
    </row>
    <row r="206" spans="1:14" ht="13.5" customHeight="1" x14ac:dyDescent="0.3">
      <c r="A206" s="79"/>
      <c r="B206" s="78"/>
      <c r="C206" s="79"/>
      <c r="D206" s="79"/>
      <c r="E206" s="103"/>
      <c r="F206" s="95"/>
      <c r="G206" s="95"/>
      <c r="K206" s="1"/>
    </row>
    <row r="207" spans="1:14" ht="13.5" customHeight="1" x14ac:dyDescent="0.3">
      <c r="A207" s="79"/>
      <c r="B207" s="78"/>
      <c r="C207" s="79"/>
      <c r="D207" s="79"/>
      <c r="E207" s="103"/>
      <c r="F207" s="75"/>
      <c r="G207" s="75"/>
      <c r="K207" s="1"/>
    </row>
    <row r="208" spans="1:14" ht="13.5" customHeight="1" thickBot="1" x14ac:dyDescent="0.35">
      <c r="A208" s="75"/>
      <c r="B208" s="75"/>
      <c r="C208" s="79"/>
      <c r="D208" s="75"/>
      <c r="E208" s="95"/>
      <c r="F208" s="75"/>
      <c r="G208" s="75"/>
    </row>
    <row r="209" spans="1:11" ht="13.5" customHeight="1" thickBot="1" x14ac:dyDescent="0.35">
      <c r="A209" s="78" t="s">
        <v>38</v>
      </c>
      <c r="B209" s="75"/>
      <c r="C209" s="79"/>
      <c r="D209" s="83" t="s">
        <v>1</v>
      </c>
      <c r="E209" s="96" t="s">
        <v>2</v>
      </c>
      <c r="F209" s="75"/>
      <c r="G209" s="75"/>
    </row>
    <row r="210" spans="1:11" ht="13.5" customHeight="1" x14ac:dyDescent="0.3">
      <c r="A210" s="84">
        <f>RANK(E210,E$210:E$220)</f>
        <v>1</v>
      </c>
      <c r="B210" s="85" t="s">
        <v>5</v>
      </c>
      <c r="C210" s="84" t="s">
        <v>44</v>
      </c>
      <c r="D210" s="84">
        <v>17</v>
      </c>
      <c r="E210" s="86">
        <v>17.647058823529413</v>
      </c>
      <c r="F210" s="97" t="s">
        <v>111</v>
      </c>
      <c r="G210" s="98">
        <v>20</v>
      </c>
    </row>
    <row r="211" spans="1:11" ht="13.5" customHeight="1" x14ac:dyDescent="0.3">
      <c r="A211" s="87">
        <f t="shared" ref="A211:A219" si="13">IF(RANK(E211,E$210:E$220)&lt;&gt;RANK(E210,E$210:E$220),RANK(E211,E$210:E$220)," ")</f>
        <v>2</v>
      </c>
      <c r="B211" s="88" t="s">
        <v>58</v>
      </c>
      <c r="C211" s="87" t="s">
        <v>111</v>
      </c>
      <c r="D211" s="87">
        <v>20</v>
      </c>
      <c r="E211" s="89">
        <v>12.5</v>
      </c>
      <c r="F211" s="99" t="s">
        <v>44</v>
      </c>
      <c r="G211" s="100">
        <v>18.94736842105263</v>
      </c>
    </row>
    <row r="212" spans="1:11" ht="13.5" customHeight="1" x14ac:dyDescent="0.3">
      <c r="A212" s="87">
        <f t="shared" si="13"/>
        <v>3</v>
      </c>
      <c r="B212" s="88" t="s">
        <v>99</v>
      </c>
      <c r="C212" s="87" t="s">
        <v>70</v>
      </c>
      <c r="D212" s="87">
        <v>7</v>
      </c>
      <c r="E212" s="89">
        <v>11.428571428571429</v>
      </c>
      <c r="F212" s="99" t="s">
        <v>49</v>
      </c>
      <c r="G212" s="100">
        <v>14.210526315789474</v>
      </c>
    </row>
    <row r="213" spans="1:11" ht="13.5" customHeight="1" x14ac:dyDescent="0.3">
      <c r="A213" s="87">
        <f t="shared" si="13"/>
        <v>4</v>
      </c>
      <c r="B213" s="88" t="s">
        <v>6</v>
      </c>
      <c r="C213" s="87" t="s">
        <v>49</v>
      </c>
      <c r="D213" s="87">
        <v>15</v>
      </c>
      <c r="E213" s="89">
        <v>10</v>
      </c>
      <c r="F213" s="99" t="s">
        <v>109</v>
      </c>
      <c r="G213" s="100">
        <v>13.157894736842104</v>
      </c>
    </row>
    <row r="214" spans="1:11" ht="13.5" customHeight="1" x14ac:dyDescent="0.3">
      <c r="A214" s="87">
        <f t="shared" si="13"/>
        <v>5</v>
      </c>
      <c r="B214" s="88" t="s">
        <v>67</v>
      </c>
      <c r="C214" s="87" t="s">
        <v>83</v>
      </c>
      <c r="D214" s="87">
        <v>16</v>
      </c>
      <c r="E214" s="89">
        <v>8.75</v>
      </c>
      <c r="F214" s="99" t="s">
        <v>83</v>
      </c>
      <c r="G214" s="100">
        <v>12.5</v>
      </c>
      <c r="K214" s="1"/>
    </row>
    <row r="215" spans="1:11" ht="13.5" customHeight="1" x14ac:dyDescent="0.3">
      <c r="A215" s="87">
        <f t="shared" si="13"/>
        <v>6</v>
      </c>
      <c r="B215" s="88" t="s">
        <v>9</v>
      </c>
      <c r="C215" s="87" t="s">
        <v>55</v>
      </c>
      <c r="D215" s="87">
        <v>20</v>
      </c>
      <c r="E215" s="89">
        <v>8</v>
      </c>
      <c r="F215" s="99" t="s">
        <v>55</v>
      </c>
      <c r="G215" s="100">
        <v>11.5</v>
      </c>
    </row>
    <row r="216" spans="1:11" ht="13.5" customHeight="1" x14ac:dyDescent="0.3">
      <c r="A216" s="87">
        <f t="shared" si="13"/>
        <v>7</v>
      </c>
      <c r="B216" s="88" t="s">
        <v>32</v>
      </c>
      <c r="C216" s="87" t="s">
        <v>57</v>
      </c>
      <c r="D216" s="87">
        <v>16</v>
      </c>
      <c r="E216" s="89">
        <v>7.5</v>
      </c>
      <c r="F216" s="99" t="s">
        <v>87</v>
      </c>
      <c r="G216" s="100">
        <v>10.5</v>
      </c>
    </row>
    <row r="217" spans="1:11" ht="13.5" customHeight="1" x14ac:dyDescent="0.3">
      <c r="A217" s="87">
        <f t="shared" si="13"/>
        <v>8</v>
      </c>
      <c r="B217" s="88" t="s">
        <v>78</v>
      </c>
      <c r="C217" s="87" t="s">
        <v>87</v>
      </c>
      <c r="D217" s="87">
        <v>20</v>
      </c>
      <c r="E217" s="89">
        <v>6</v>
      </c>
      <c r="F217" s="99" t="s">
        <v>70</v>
      </c>
      <c r="G217" s="100">
        <v>10</v>
      </c>
      <c r="J217" s="4"/>
    </row>
    <row r="218" spans="1:11" ht="13.5" customHeight="1" x14ac:dyDescent="0.3">
      <c r="A218" s="87">
        <f t="shared" si="13"/>
        <v>9</v>
      </c>
      <c r="B218" s="88" t="s">
        <v>112</v>
      </c>
      <c r="C218" s="87" t="s">
        <v>229</v>
      </c>
      <c r="D218" s="87">
        <v>16</v>
      </c>
      <c r="E218" s="89">
        <v>5.625</v>
      </c>
      <c r="F218" s="99" t="s">
        <v>57</v>
      </c>
      <c r="G218" s="100">
        <v>9</v>
      </c>
    </row>
    <row r="219" spans="1:11" ht="13.5" customHeight="1" thickBot="1" x14ac:dyDescent="0.35">
      <c r="A219" s="92">
        <f t="shared" si="13"/>
        <v>10</v>
      </c>
      <c r="B219" s="93" t="s">
        <v>125</v>
      </c>
      <c r="C219" s="92" t="s">
        <v>70</v>
      </c>
      <c r="D219" s="92">
        <v>8</v>
      </c>
      <c r="E219" s="94">
        <v>5</v>
      </c>
      <c r="F219" s="101" t="s">
        <v>85</v>
      </c>
      <c r="G219" s="102">
        <v>7</v>
      </c>
    </row>
    <row r="220" spans="1:11" ht="13.5" customHeight="1" x14ac:dyDescent="0.3">
      <c r="A220" s="79"/>
      <c r="B220" s="78"/>
      <c r="C220" s="79"/>
      <c r="D220" s="79"/>
      <c r="E220" s="103"/>
      <c r="F220" s="75"/>
      <c r="G220" s="75"/>
    </row>
    <row r="221" spans="1:11" ht="13.5" customHeight="1" x14ac:dyDescent="0.3">
      <c r="A221" s="79"/>
      <c r="B221" s="78"/>
      <c r="C221" s="79"/>
      <c r="D221" s="79"/>
      <c r="E221" s="103"/>
      <c r="F221" s="75"/>
      <c r="G221" s="75"/>
    </row>
    <row r="222" spans="1:11" ht="13.5" customHeight="1" thickBot="1" x14ac:dyDescent="0.35">
      <c r="A222" s="79"/>
      <c r="B222" s="78"/>
      <c r="C222" s="79"/>
      <c r="D222" s="79"/>
      <c r="E222" s="103"/>
      <c r="F222" s="75"/>
      <c r="G222" s="75"/>
    </row>
    <row r="223" spans="1:11" ht="13.5" customHeight="1" thickBot="1" x14ac:dyDescent="0.35">
      <c r="A223" s="105" t="s">
        <v>33</v>
      </c>
      <c r="B223" s="75"/>
      <c r="C223" s="104"/>
      <c r="D223" s="83" t="s">
        <v>1</v>
      </c>
      <c r="E223" s="96" t="s">
        <v>2</v>
      </c>
      <c r="F223" s="75"/>
      <c r="G223" s="75"/>
    </row>
    <row r="224" spans="1:11" ht="13.5" customHeight="1" x14ac:dyDescent="0.3">
      <c r="A224" s="84">
        <f>RANK(E224,E$224:E$234)</f>
        <v>1</v>
      </c>
      <c r="B224" s="85" t="s">
        <v>45</v>
      </c>
      <c r="C224" s="84" t="s">
        <v>44</v>
      </c>
      <c r="D224" s="84">
        <v>14</v>
      </c>
      <c r="E224" s="86">
        <v>15.714285714285714</v>
      </c>
      <c r="F224" s="97" t="s">
        <v>44</v>
      </c>
      <c r="G224" s="98">
        <v>23.684210526315791</v>
      </c>
    </row>
    <row r="225" spans="1:7" ht="13.5" customHeight="1" x14ac:dyDescent="0.3">
      <c r="A225" s="87">
        <f t="shared" ref="A225:A231" si="14">IF(RANK(E225,E$224:E$234)&lt;&gt;RANK(E224,E$224:E$234),RANK(E225,E$224:E$234)," ")</f>
        <v>2</v>
      </c>
      <c r="B225" s="88" t="s">
        <v>48</v>
      </c>
      <c r="C225" s="87" t="s">
        <v>70</v>
      </c>
      <c r="D225" s="87">
        <v>19</v>
      </c>
      <c r="E225" s="89">
        <v>14.736842105263158</v>
      </c>
      <c r="F225" s="99" t="s">
        <v>70</v>
      </c>
      <c r="G225" s="100">
        <v>22.631578947368421</v>
      </c>
    </row>
    <row r="226" spans="1:7" ht="13.5" customHeight="1" x14ac:dyDescent="0.3">
      <c r="A226" s="87">
        <f t="shared" si="14"/>
        <v>3</v>
      </c>
      <c r="B226" s="88" t="s">
        <v>113</v>
      </c>
      <c r="C226" s="87" t="s">
        <v>49</v>
      </c>
      <c r="D226" s="87">
        <v>4</v>
      </c>
      <c r="E226" s="89">
        <v>12.5</v>
      </c>
      <c r="F226" s="99" t="s">
        <v>111</v>
      </c>
      <c r="G226" s="100">
        <v>20</v>
      </c>
    </row>
    <row r="227" spans="1:7" ht="13.5" customHeight="1" x14ac:dyDescent="0.3">
      <c r="A227" s="87">
        <f t="shared" si="14"/>
        <v>4</v>
      </c>
      <c r="B227" s="88" t="s">
        <v>8</v>
      </c>
      <c r="C227" s="87" t="s">
        <v>49</v>
      </c>
      <c r="D227" s="87">
        <v>19</v>
      </c>
      <c r="E227" s="89">
        <v>9.473684210526315</v>
      </c>
      <c r="F227" s="99" t="s">
        <v>55</v>
      </c>
      <c r="G227" s="100">
        <v>18.5</v>
      </c>
    </row>
    <row r="228" spans="1:7" ht="13.5" customHeight="1" x14ac:dyDescent="0.3">
      <c r="A228" s="87">
        <f t="shared" si="14"/>
        <v>5</v>
      </c>
      <c r="B228" s="88" t="s">
        <v>119</v>
      </c>
      <c r="C228" s="87" t="s">
        <v>87</v>
      </c>
      <c r="D228" s="87">
        <v>12</v>
      </c>
      <c r="E228" s="89">
        <v>8.3333333333333339</v>
      </c>
      <c r="F228" s="99" t="s">
        <v>49</v>
      </c>
      <c r="G228" s="100">
        <v>17.368421052631579</v>
      </c>
    </row>
    <row r="229" spans="1:7" ht="13.5" customHeight="1" x14ac:dyDescent="0.3">
      <c r="A229" s="87">
        <f t="shared" si="14"/>
        <v>6</v>
      </c>
      <c r="B229" s="88" t="s">
        <v>5</v>
      </c>
      <c r="C229" s="87" t="s">
        <v>44</v>
      </c>
      <c r="D229" s="87">
        <v>17</v>
      </c>
      <c r="E229" s="89">
        <v>8.235294117647058</v>
      </c>
      <c r="F229" s="99" t="s">
        <v>109</v>
      </c>
      <c r="G229" s="100">
        <v>15.789473684210526</v>
      </c>
    </row>
    <row r="230" spans="1:7" ht="13.5" customHeight="1" x14ac:dyDescent="0.3">
      <c r="A230" s="87">
        <f t="shared" si="14"/>
        <v>7</v>
      </c>
      <c r="B230" s="88" t="s">
        <v>58</v>
      </c>
      <c r="C230" s="87" t="s">
        <v>111</v>
      </c>
      <c r="D230" s="87">
        <v>20</v>
      </c>
      <c r="E230" s="89">
        <v>8</v>
      </c>
      <c r="F230" s="99" t="s">
        <v>83</v>
      </c>
      <c r="G230" s="100">
        <v>15.625</v>
      </c>
    </row>
    <row r="231" spans="1:7" ht="13.5" customHeight="1" x14ac:dyDescent="0.3">
      <c r="A231" s="87">
        <f t="shared" si="14"/>
        <v>8</v>
      </c>
      <c r="B231" s="88" t="s">
        <v>71</v>
      </c>
      <c r="C231" s="87" t="s">
        <v>83</v>
      </c>
      <c r="D231" s="87">
        <v>16</v>
      </c>
      <c r="E231" s="89">
        <v>7.5</v>
      </c>
      <c r="F231" s="99" t="s">
        <v>85</v>
      </c>
      <c r="G231" s="100">
        <v>15</v>
      </c>
    </row>
    <row r="232" spans="1:7" ht="13.5" customHeight="1" x14ac:dyDescent="0.3">
      <c r="A232" s="87"/>
      <c r="B232" s="88" t="s">
        <v>112</v>
      </c>
      <c r="C232" s="87" t="s">
        <v>229</v>
      </c>
      <c r="D232" s="87">
        <v>16</v>
      </c>
      <c r="E232" s="89">
        <v>7.5</v>
      </c>
      <c r="F232" s="99" t="s">
        <v>57</v>
      </c>
      <c r="G232" s="100">
        <v>11.5</v>
      </c>
    </row>
    <row r="233" spans="1:7" ht="13.5" customHeight="1" thickBot="1" x14ac:dyDescent="0.35">
      <c r="A233" s="92"/>
      <c r="B233" s="93" t="s">
        <v>228</v>
      </c>
      <c r="C233" s="92" t="s">
        <v>85</v>
      </c>
      <c r="D233" s="92">
        <v>4</v>
      </c>
      <c r="E233" s="94">
        <v>7.5</v>
      </c>
      <c r="F233" s="101" t="s">
        <v>87</v>
      </c>
      <c r="G233" s="102">
        <v>10</v>
      </c>
    </row>
    <row r="234" spans="1:7" ht="13.5" customHeight="1" x14ac:dyDescent="0.3">
      <c r="A234" s="79"/>
      <c r="B234" s="78"/>
      <c r="C234" s="79"/>
      <c r="D234" s="79"/>
      <c r="E234" s="103"/>
      <c r="F234" s="75"/>
      <c r="G234" s="75"/>
    </row>
    <row r="235" spans="1:7" ht="13.5" customHeight="1" x14ac:dyDescent="0.3">
      <c r="A235" s="79"/>
      <c r="B235" s="78"/>
      <c r="C235" s="79"/>
      <c r="D235" s="79"/>
      <c r="E235" s="103"/>
      <c r="F235" s="75"/>
      <c r="G235" s="75"/>
    </row>
    <row r="236" spans="1:7" ht="13.5" customHeight="1" thickBot="1" x14ac:dyDescent="0.35">
      <c r="A236" s="75"/>
      <c r="B236" s="75"/>
      <c r="C236" s="79"/>
      <c r="D236" s="75"/>
      <c r="E236" s="95"/>
      <c r="F236" s="75"/>
      <c r="G236" s="75"/>
    </row>
    <row r="237" spans="1:7" ht="13.5" customHeight="1" thickBot="1" x14ac:dyDescent="0.35">
      <c r="A237" s="78" t="s">
        <v>74</v>
      </c>
      <c r="B237" s="75"/>
      <c r="C237" s="79"/>
      <c r="D237" s="83" t="s">
        <v>1</v>
      </c>
      <c r="E237" s="96" t="s">
        <v>2</v>
      </c>
      <c r="F237" s="75"/>
      <c r="G237" s="75"/>
    </row>
    <row r="238" spans="1:7" ht="13.5" customHeight="1" x14ac:dyDescent="0.3">
      <c r="A238" s="84">
        <f>RANK(E238,E$238:E$247)</f>
        <v>1</v>
      </c>
      <c r="B238" s="85" t="s">
        <v>5</v>
      </c>
      <c r="C238" s="84" t="s">
        <v>44</v>
      </c>
      <c r="D238" s="84">
        <v>17</v>
      </c>
      <c r="E238" s="86">
        <v>17.058823529411764</v>
      </c>
      <c r="F238" s="97" t="s">
        <v>44</v>
      </c>
      <c r="G238" s="98">
        <v>23.684210526315791</v>
      </c>
    </row>
    <row r="239" spans="1:7" ht="13.5" customHeight="1" x14ac:dyDescent="0.3">
      <c r="A239" s="87">
        <f t="shared" ref="A239:A247" si="15">IF(RANK(E239,E$238:E$247)&lt;&gt;RANK(E238,E$238:E$247),RANK(E239,E$238:E$247)," ")</f>
        <v>2</v>
      </c>
      <c r="B239" s="88" t="s">
        <v>123</v>
      </c>
      <c r="C239" s="87" t="s">
        <v>49</v>
      </c>
      <c r="D239" s="87">
        <v>4</v>
      </c>
      <c r="E239" s="89">
        <v>12.5</v>
      </c>
      <c r="F239" s="99" t="s">
        <v>57</v>
      </c>
      <c r="G239" s="100">
        <v>19.5</v>
      </c>
    </row>
    <row r="240" spans="1:7" ht="13.5" customHeight="1" x14ac:dyDescent="0.3">
      <c r="A240" s="87">
        <f t="shared" si="15"/>
        <v>3</v>
      </c>
      <c r="B240" s="88" t="s">
        <v>99</v>
      </c>
      <c r="C240" s="87" t="s">
        <v>70</v>
      </c>
      <c r="D240" s="87">
        <v>7</v>
      </c>
      <c r="E240" s="89">
        <v>11.428571428571429</v>
      </c>
      <c r="F240" s="99" t="s">
        <v>49</v>
      </c>
      <c r="G240" s="100">
        <v>17.894736842105264</v>
      </c>
    </row>
    <row r="241" spans="1:7" ht="13.5" customHeight="1" x14ac:dyDescent="0.3">
      <c r="A241" s="87">
        <f t="shared" si="15"/>
        <v>4</v>
      </c>
      <c r="B241" s="88" t="s">
        <v>67</v>
      </c>
      <c r="C241" s="87" t="s">
        <v>83</v>
      </c>
      <c r="D241" s="87">
        <v>16</v>
      </c>
      <c r="E241" s="89">
        <v>9.375</v>
      </c>
      <c r="F241" s="99" t="s">
        <v>83</v>
      </c>
      <c r="G241" s="100">
        <v>17.5</v>
      </c>
    </row>
    <row r="242" spans="1:7" ht="13.5" customHeight="1" x14ac:dyDescent="0.3">
      <c r="A242" s="87">
        <f t="shared" si="15"/>
        <v>5</v>
      </c>
      <c r="B242" s="88" t="s">
        <v>32</v>
      </c>
      <c r="C242" s="87" t="s">
        <v>57</v>
      </c>
      <c r="D242" s="87">
        <v>16</v>
      </c>
      <c r="E242" s="89">
        <v>8.125</v>
      </c>
      <c r="F242" s="99" t="s">
        <v>70</v>
      </c>
      <c r="G242" s="100">
        <v>13.684210526315789</v>
      </c>
    </row>
    <row r="243" spans="1:7" ht="13.5" customHeight="1" x14ac:dyDescent="0.3">
      <c r="A243" s="87">
        <f t="shared" si="15"/>
        <v>6</v>
      </c>
      <c r="B243" s="88" t="s">
        <v>228</v>
      </c>
      <c r="C243" s="87" t="s">
        <v>85</v>
      </c>
      <c r="D243" s="87">
        <v>4</v>
      </c>
      <c r="E243" s="89">
        <v>7.5</v>
      </c>
      <c r="F243" s="99" t="s">
        <v>55</v>
      </c>
      <c r="G243" s="100">
        <v>13</v>
      </c>
    </row>
    <row r="244" spans="1:7" ht="13.5" customHeight="1" x14ac:dyDescent="0.3">
      <c r="A244" s="87" t="str">
        <f t="shared" si="15"/>
        <v xml:space="preserve"> </v>
      </c>
      <c r="B244" s="88" t="s">
        <v>88</v>
      </c>
      <c r="C244" s="87" t="s">
        <v>57</v>
      </c>
      <c r="D244" s="87">
        <v>20</v>
      </c>
      <c r="E244" s="89">
        <v>7.5</v>
      </c>
      <c r="F244" s="99" t="s">
        <v>111</v>
      </c>
      <c r="G244" s="100">
        <v>13</v>
      </c>
    </row>
    <row r="245" spans="1:7" ht="13.5" customHeight="1" x14ac:dyDescent="0.3">
      <c r="A245" s="87">
        <f t="shared" si="15"/>
        <v>8</v>
      </c>
      <c r="B245" s="88" t="s">
        <v>8</v>
      </c>
      <c r="C245" s="87" t="s">
        <v>49</v>
      </c>
      <c r="D245" s="87">
        <v>19</v>
      </c>
      <c r="E245" s="89">
        <v>7.3684210526315788</v>
      </c>
      <c r="F245" s="99" t="s">
        <v>85</v>
      </c>
      <c r="G245" s="100">
        <v>9.5</v>
      </c>
    </row>
    <row r="246" spans="1:7" ht="13.5" customHeight="1" x14ac:dyDescent="0.3">
      <c r="A246" s="87">
        <f t="shared" si="15"/>
        <v>9</v>
      </c>
      <c r="B246" s="88" t="s">
        <v>9</v>
      </c>
      <c r="C246" s="87" t="s">
        <v>55</v>
      </c>
      <c r="D246" s="87">
        <v>20</v>
      </c>
      <c r="E246" s="89">
        <v>6.5</v>
      </c>
      <c r="F246" s="99" t="s">
        <v>87</v>
      </c>
      <c r="G246" s="100">
        <v>9</v>
      </c>
    </row>
    <row r="247" spans="1:7" ht="13.5" customHeight="1" thickBot="1" x14ac:dyDescent="0.35">
      <c r="A247" s="92">
        <f t="shared" si="15"/>
        <v>10</v>
      </c>
      <c r="B247" s="93" t="s">
        <v>59</v>
      </c>
      <c r="C247" s="92" t="s">
        <v>44</v>
      </c>
      <c r="D247" s="92">
        <v>11</v>
      </c>
      <c r="E247" s="94">
        <v>6.3636363636363633</v>
      </c>
      <c r="F247" s="101" t="s">
        <v>109</v>
      </c>
      <c r="G247" s="102">
        <v>7.8947368421052628</v>
      </c>
    </row>
    <row r="248" spans="1:7" ht="13.5" customHeight="1" x14ac:dyDescent="0.3">
      <c r="A248" s="75"/>
      <c r="B248" s="75"/>
      <c r="C248" s="75"/>
      <c r="D248" s="75"/>
      <c r="E248" s="75"/>
      <c r="F248" s="75"/>
      <c r="G248" s="75"/>
    </row>
    <row r="249" spans="1:7" ht="13.5" customHeight="1" thickBot="1" x14ac:dyDescent="0.35">
      <c r="A249" s="79"/>
      <c r="B249" s="78"/>
      <c r="C249" s="79"/>
      <c r="D249" s="79"/>
      <c r="E249" s="103"/>
      <c r="F249" s="95"/>
      <c r="G249" s="95"/>
    </row>
    <row r="250" spans="1:7" ht="13.5" customHeight="1" thickBot="1" x14ac:dyDescent="0.35">
      <c r="A250" s="78" t="s">
        <v>41</v>
      </c>
      <c r="B250" s="75"/>
      <c r="C250" s="78"/>
      <c r="D250" s="83" t="s">
        <v>1</v>
      </c>
      <c r="E250" s="96" t="s">
        <v>2</v>
      </c>
      <c r="F250" s="75"/>
      <c r="G250" s="75"/>
    </row>
    <row r="251" spans="1:7" ht="13.5" customHeight="1" x14ac:dyDescent="0.3">
      <c r="A251" s="84">
        <f>RANK(E251,E$251:E$260)</f>
        <v>1</v>
      </c>
      <c r="B251" s="85" t="s">
        <v>45</v>
      </c>
      <c r="C251" s="84" t="s">
        <v>44</v>
      </c>
      <c r="D251" s="84">
        <v>14</v>
      </c>
      <c r="E251" s="86">
        <v>15</v>
      </c>
      <c r="F251" s="97" t="s">
        <v>49</v>
      </c>
      <c r="G251" s="98">
        <v>24.736842105263158</v>
      </c>
    </row>
    <row r="252" spans="1:7" ht="13.5" customHeight="1" x14ac:dyDescent="0.3">
      <c r="A252" s="87">
        <f t="shared" ref="A252:A260" si="16">IF(RANK(E252,E$251:E$260)&lt;&gt;RANK(E251,E$251:E$260),RANK(E252,E$251:E$260)," ")</f>
        <v>2</v>
      </c>
      <c r="B252" s="88" t="s">
        <v>228</v>
      </c>
      <c r="C252" s="87" t="s">
        <v>85</v>
      </c>
      <c r="D252" s="87">
        <v>4</v>
      </c>
      <c r="E252" s="89">
        <v>12.5</v>
      </c>
      <c r="F252" s="99" t="s">
        <v>44</v>
      </c>
      <c r="G252" s="100">
        <v>20.526315789473685</v>
      </c>
    </row>
    <row r="253" spans="1:7" ht="13.5" customHeight="1" x14ac:dyDescent="0.3">
      <c r="A253" s="87" t="str">
        <f t="shared" si="16"/>
        <v xml:space="preserve"> </v>
      </c>
      <c r="B253" s="88" t="s">
        <v>113</v>
      </c>
      <c r="C253" s="87" t="s">
        <v>49</v>
      </c>
      <c r="D253" s="87">
        <v>4</v>
      </c>
      <c r="E253" s="89">
        <v>12.5</v>
      </c>
      <c r="F253" s="99" t="s">
        <v>109</v>
      </c>
      <c r="G253" s="100">
        <v>20</v>
      </c>
    </row>
    <row r="254" spans="1:7" ht="13.5" customHeight="1" x14ac:dyDescent="0.3">
      <c r="A254" s="87">
        <f t="shared" si="16"/>
        <v>4</v>
      </c>
      <c r="B254" s="88" t="s">
        <v>4</v>
      </c>
      <c r="C254" s="87" t="s">
        <v>109</v>
      </c>
      <c r="D254" s="87">
        <v>19</v>
      </c>
      <c r="E254" s="89">
        <v>12.105263157894736</v>
      </c>
      <c r="F254" s="99" t="s">
        <v>83</v>
      </c>
      <c r="G254" s="100">
        <v>18.125</v>
      </c>
    </row>
    <row r="255" spans="1:7" ht="13.5" customHeight="1" x14ac:dyDescent="0.3">
      <c r="A255" s="87">
        <f t="shared" si="16"/>
        <v>5</v>
      </c>
      <c r="B255" s="88" t="s">
        <v>6</v>
      </c>
      <c r="C255" s="87" t="s">
        <v>49</v>
      </c>
      <c r="D255" s="87">
        <v>15</v>
      </c>
      <c r="E255" s="89">
        <v>12</v>
      </c>
      <c r="F255" s="99" t="s">
        <v>111</v>
      </c>
      <c r="G255" s="100">
        <v>17.5</v>
      </c>
    </row>
    <row r="256" spans="1:7" ht="13.5" customHeight="1" x14ac:dyDescent="0.3">
      <c r="A256" s="87">
        <f t="shared" si="16"/>
        <v>6</v>
      </c>
      <c r="B256" s="88" t="s">
        <v>58</v>
      </c>
      <c r="C256" s="87" t="s">
        <v>111</v>
      </c>
      <c r="D256" s="87">
        <v>20</v>
      </c>
      <c r="E256" s="89">
        <v>10.5</v>
      </c>
      <c r="F256" s="99" t="s">
        <v>70</v>
      </c>
      <c r="G256" s="100">
        <v>15.263157894736842</v>
      </c>
    </row>
    <row r="257" spans="1:7" ht="13.5" customHeight="1" x14ac:dyDescent="0.3">
      <c r="A257" s="87">
        <f t="shared" si="16"/>
        <v>7</v>
      </c>
      <c r="B257" s="88" t="s">
        <v>67</v>
      </c>
      <c r="C257" s="87" t="s">
        <v>83</v>
      </c>
      <c r="D257" s="87">
        <v>16</v>
      </c>
      <c r="E257" s="89">
        <v>10</v>
      </c>
      <c r="F257" s="99" t="s">
        <v>57</v>
      </c>
      <c r="G257" s="100">
        <v>14.5</v>
      </c>
    </row>
    <row r="258" spans="1:7" ht="13.5" customHeight="1" x14ac:dyDescent="0.3">
      <c r="A258" s="87" t="str">
        <f t="shared" si="16"/>
        <v xml:space="preserve"> </v>
      </c>
      <c r="B258" s="88" t="s">
        <v>123</v>
      </c>
      <c r="C258" s="87" t="s">
        <v>49</v>
      </c>
      <c r="D258" s="87">
        <v>4</v>
      </c>
      <c r="E258" s="89">
        <v>10</v>
      </c>
      <c r="F258" s="99" t="s">
        <v>85</v>
      </c>
      <c r="G258" s="100">
        <v>13</v>
      </c>
    </row>
    <row r="259" spans="1:7" ht="13.5" customHeight="1" x14ac:dyDescent="0.3">
      <c r="A259" s="87">
        <f t="shared" si="16"/>
        <v>9</v>
      </c>
      <c r="B259" s="88" t="s">
        <v>112</v>
      </c>
      <c r="C259" s="87" t="s">
        <v>229</v>
      </c>
      <c r="D259" s="87">
        <v>16</v>
      </c>
      <c r="E259" s="89">
        <v>7.5</v>
      </c>
      <c r="F259" s="99" t="s">
        <v>87</v>
      </c>
      <c r="G259" s="100">
        <v>9</v>
      </c>
    </row>
    <row r="260" spans="1:7" ht="13.5" customHeight="1" thickBot="1" x14ac:dyDescent="0.35">
      <c r="A260" s="92">
        <f t="shared" si="16"/>
        <v>10</v>
      </c>
      <c r="B260" s="93" t="s">
        <v>48</v>
      </c>
      <c r="C260" s="92" t="s">
        <v>70</v>
      </c>
      <c r="D260" s="92">
        <v>19</v>
      </c>
      <c r="E260" s="94">
        <v>7.3684210526315788</v>
      </c>
      <c r="F260" s="101" t="s">
        <v>55</v>
      </c>
      <c r="G260" s="102">
        <v>6</v>
      </c>
    </row>
    <row r="261" spans="1:7" ht="13.5" customHeight="1" x14ac:dyDescent="0.3">
      <c r="A261" s="75"/>
      <c r="B261" s="75"/>
      <c r="C261" s="75"/>
      <c r="D261" s="75"/>
      <c r="E261" s="75"/>
      <c r="F261" s="75"/>
      <c r="G261" s="75"/>
    </row>
    <row r="262" spans="1:7" ht="13.5" customHeight="1" thickBot="1" x14ac:dyDescent="0.35">
      <c r="A262" s="75"/>
      <c r="B262" s="75"/>
      <c r="C262" s="78"/>
      <c r="D262" s="75"/>
      <c r="E262" s="95"/>
      <c r="F262" s="75"/>
      <c r="G262" s="75"/>
    </row>
    <row r="263" spans="1:7" ht="13.5" customHeight="1" thickBot="1" x14ac:dyDescent="0.35">
      <c r="A263" s="78" t="s">
        <v>15</v>
      </c>
      <c r="B263" s="75"/>
      <c r="C263" s="78"/>
      <c r="D263" s="83" t="s">
        <v>1</v>
      </c>
      <c r="E263" s="96" t="s">
        <v>2</v>
      </c>
      <c r="F263" s="75"/>
      <c r="G263" s="75"/>
    </row>
    <row r="264" spans="1:7" ht="13.5" customHeight="1" x14ac:dyDescent="0.3">
      <c r="A264" s="84">
        <f>RANK(E264,E$264:E$273)</f>
        <v>1</v>
      </c>
      <c r="B264" s="85" t="s">
        <v>228</v>
      </c>
      <c r="C264" s="84" t="s">
        <v>85</v>
      </c>
      <c r="D264" s="84">
        <v>4</v>
      </c>
      <c r="E264" s="86">
        <v>27.5</v>
      </c>
      <c r="F264" s="97" t="s">
        <v>109</v>
      </c>
      <c r="G264" s="98">
        <v>47.368421052631582</v>
      </c>
    </row>
    <row r="265" spans="1:7" ht="13.5" customHeight="1" x14ac:dyDescent="0.3">
      <c r="A265" s="87">
        <f t="shared" ref="A265:A273" si="17">IF(RANK(E265,E$264:E$273)&lt;&gt;RANK(E264,E$264:E$273),RANK(E265,E$264:E$273)," ")</f>
        <v>2</v>
      </c>
      <c r="B265" s="88" t="s">
        <v>5</v>
      </c>
      <c r="C265" s="87" t="s">
        <v>44</v>
      </c>
      <c r="D265" s="87">
        <v>17</v>
      </c>
      <c r="E265" s="89">
        <v>25.882352941176471</v>
      </c>
      <c r="F265" s="99" t="s">
        <v>44</v>
      </c>
      <c r="G265" s="100">
        <v>38.94736842105263</v>
      </c>
    </row>
    <row r="266" spans="1:7" ht="13.5" customHeight="1" x14ac:dyDescent="0.3">
      <c r="A266" s="87">
        <f t="shared" si="17"/>
        <v>3</v>
      </c>
      <c r="B266" s="88" t="s">
        <v>4</v>
      </c>
      <c r="C266" s="87" t="s">
        <v>109</v>
      </c>
      <c r="D266" s="87">
        <v>19</v>
      </c>
      <c r="E266" s="89">
        <v>24.210526315789473</v>
      </c>
      <c r="F266" s="99" t="s">
        <v>49</v>
      </c>
      <c r="G266" s="100">
        <v>37.368421052631582</v>
      </c>
    </row>
    <row r="267" spans="1:7" ht="13.5" customHeight="1" x14ac:dyDescent="0.3">
      <c r="A267" s="87">
        <f t="shared" si="17"/>
        <v>4</v>
      </c>
      <c r="B267" s="88" t="s">
        <v>32</v>
      </c>
      <c r="C267" s="87" t="s">
        <v>57</v>
      </c>
      <c r="D267" s="87">
        <v>16</v>
      </c>
      <c r="E267" s="89">
        <v>22.5</v>
      </c>
      <c r="F267" s="99" t="s">
        <v>55</v>
      </c>
      <c r="G267" s="100">
        <v>36.5</v>
      </c>
    </row>
    <row r="268" spans="1:7" ht="13.5" customHeight="1" x14ac:dyDescent="0.3">
      <c r="A268" s="87">
        <f t="shared" si="17"/>
        <v>5</v>
      </c>
      <c r="B268" s="88" t="s">
        <v>6</v>
      </c>
      <c r="C268" s="87" t="s">
        <v>49</v>
      </c>
      <c r="D268" s="87">
        <v>15</v>
      </c>
      <c r="E268" s="89">
        <v>21.333333333333332</v>
      </c>
      <c r="F268" s="99" t="s">
        <v>111</v>
      </c>
      <c r="G268" s="100">
        <v>35.5</v>
      </c>
    </row>
    <row r="269" spans="1:7" ht="13.5" customHeight="1" x14ac:dyDescent="0.3">
      <c r="A269" s="87">
        <f t="shared" si="17"/>
        <v>6</v>
      </c>
      <c r="B269" s="88" t="s">
        <v>58</v>
      </c>
      <c r="C269" s="87" t="s">
        <v>111</v>
      </c>
      <c r="D269" s="87">
        <v>20</v>
      </c>
      <c r="E269" s="89">
        <v>21</v>
      </c>
      <c r="F269" s="99" t="s">
        <v>57</v>
      </c>
      <c r="G269" s="100">
        <v>34.5</v>
      </c>
    </row>
    <row r="270" spans="1:7" ht="13.5" customHeight="1" x14ac:dyDescent="0.3">
      <c r="A270" s="87">
        <f t="shared" si="17"/>
        <v>7</v>
      </c>
      <c r="B270" s="88" t="s">
        <v>97</v>
      </c>
      <c r="C270" s="87" t="s">
        <v>85</v>
      </c>
      <c r="D270" s="87">
        <v>16</v>
      </c>
      <c r="E270" s="89">
        <v>20</v>
      </c>
      <c r="F270" s="99" t="s">
        <v>70</v>
      </c>
      <c r="G270" s="100">
        <v>33.157894736842103</v>
      </c>
    </row>
    <row r="271" spans="1:7" ht="13.5" customHeight="1" x14ac:dyDescent="0.3">
      <c r="A271" s="87">
        <f t="shared" si="17"/>
        <v>8</v>
      </c>
      <c r="B271" s="88" t="s">
        <v>99</v>
      </c>
      <c r="C271" s="87" t="s">
        <v>70</v>
      </c>
      <c r="D271" s="87">
        <v>7</v>
      </c>
      <c r="E271" s="89">
        <v>17.142857142857142</v>
      </c>
      <c r="F271" s="99" t="s">
        <v>85</v>
      </c>
      <c r="G271" s="100">
        <v>33</v>
      </c>
    </row>
    <row r="272" spans="1:7" ht="13.5" customHeight="1" x14ac:dyDescent="0.3">
      <c r="A272" s="87">
        <f t="shared" si="17"/>
        <v>9</v>
      </c>
      <c r="B272" s="88" t="s">
        <v>67</v>
      </c>
      <c r="C272" s="87" t="s">
        <v>83</v>
      </c>
      <c r="D272" s="87">
        <v>16</v>
      </c>
      <c r="E272" s="89">
        <v>15.625</v>
      </c>
      <c r="F272" s="99" t="s">
        <v>83</v>
      </c>
      <c r="G272" s="100">
        <v>32.5</v>
      </c>
    </row>
    <row r="273" spans="1:7" ht="13.5" customHeight="1" thickBot="1" x14ac:dyDescent="0.35">
      <c r="A273" s="92">
        <f t="shared" si="17"/>
        <v>10</v>
      </c>
      <c r="B273" s="93" t="s">
        <v>8</v>
      </c>
      <c r="C273" s="92" t="s">
        <v>49</v>
      </c>
      <c r="D273" s="92">
        <v>19</v>
      </c>
      <c r="E273" s="94">
        <v>15.263157894736842</v>
      </c>
      <c r="F273" s="101" t="s">
        <v>87</v>
      </c>
      <c r="G273" s="102">
        <v>26.5</v>
      </c>
    </row>
    <row r="274" spans="1:7" ht="13.5" customHeight="1" x14ac:dyDescent="0.3">
      <c r="A274" s="75"/>
      <c r="B274" s="75"/>
      <c r="C274" s="75"/>
      <c r="D274" s="75"/>
      <c r="E274" s="75"/>
      <c r="F274" s="95"/>
      <c r="G274" s="95"/>
    </row>
    <row r="275" spans="1:7" ht="13.5" customHeight="1" thickBot="1" x14ac:dyDescent="0.35">
      <c r="A275" s="75"/>
      <c r="B275" s="75"/>
      <c r="C275" s="78"/>
      <c r="D275" s="75"/>
      <c r="E275" s="95"/>
      <c r="F275" s="75"/>
      <c r="G275" s="75"/>
    </row>
    <row r="276" spans="1:7" ht="13.5" customHeight="1" thickBot="1" x14ac:dyDescent="0.35">
      <c r="A276" s="78" t="s">
        <v>51</v>
      </c>
      <c r="B276" s="75"/>
      <c r="C276" s="78"/>
      <c r="D276" s="83" t="s">
        <v>1</v>
      </c>
      <c r="E276" s="96" t="s">
        <v>2</v>
      </c>
      <c r="F276" s="75"/>
      <c r="G276" s="75"/>
    </row>
    <row r="277" spans="1:7" ht="13.5" customHeight="1" x14ac:dyDescent="0.3">
      <c r="A277" s="84">
        <f>RANK(E277,E$277:E$287,1)</f>
        <v>1</v>
      </c>
      <c r="B277" s="85" t="s">
        <v>5</v>
      </c>
      <c r="C277" s="84" t="s">
        <v>44</v>
      </c>
      <c r="D277" s="84">
        <v>17</v>
      </c>
      <c r="E277" s="86">
        <v>-28.823529411764707</v>
      </c>
      <c r="F277" s="97" t="s">
        <v>109</v>
      </c>
      <c r="G277" s="98">
        <v>-35.789473684210527</v>
      </c>
    </row>
    <row r="278" spans="1:7" ht="13.5" customHeight="1" x14ac:dyDescent="0.3">
      <c r="A278" s="87">
        <f t="shared" ref="A278:A286" si="18">IF(RANK(E278,E$277:E$287,1)&lt;&gt;RANK(E277,E$277:E$287,1),RANK(E278,E$277:E$287,1)," ")</f>
        <v>2</v>
      </c>
      <c r="B278" s="88" t="s">
        <v>99</v>
      </c>
      <c r="C278" s="87" t="s">
        <v>70</v>
      </c>
      <c r="D278" s="87">
        <v>7</v>
      </c>
      <c r="E278" s="89">
        <v>-25.714285714285715</v>
      </c>
      <c r="F278" s="99" t="s">
        <v>44</v>
      </c>
      <c r="G278" s="100">
        <v>-32.631578947368418</v>
      </c>
    </row>
    <row r="279" spans="1:7" ht="13.5" customHeight="1" x14ac:dyDescent="0.3">
      <c r="A279" s="87">
        <f t="shared" si="18"/>
        <v>3</v>
      </c>
      <c r="B279" s="88" t="s">
        <v>113</v>
      </c>
      <c r="C279" s="87" t="s">
        <v>49</v>
      </c>
      <c r="D279" s="87">
        <v>4</v>
      </c>
      <c r="E279" s="89">
        <v>-25</v>
      </c>
      <c r="F279" s="99" t="s">
        <v>111</v>
      </c>
      <c r="G279" s="100">
        <v>-32</v>
      </c>
    </row>
    <row r="280" spans="1:7" ht="13.5" customHeight="1" x14ac:dyDescent="0.3">
      <c r="A280" s="87">
        <f t="shared" si="18"/>
        <v>4</v>
      </c>
      <c r="B280" s="88" t="s">
        <v>6</v>
      </c>
      <c r="C280" s="87" t="s">
        <v>49</v>
      </c>
      <c r="D280" s="87">
        <v>15</v>
      </c>
      <c r="E280" s="89">
        <v>-16.666666666666668</v>
      </c>
      <c r="F280" s="99" t="s">
        <v>70</v>
      </c>
      <c r="G280" s="100">
        <v>-28.421052631578949</v>
      </c>
    </row>
    <row r="281" spans="1:7" ht="13.5" customHeight="1" x14ac:dyDescent="0.3">
      <c r="A281" s="87">
        <f t="shared" si="18"/>
        <v>5</v>
      </c>
      <c r="B281" s="88" t="s">
        <v>58</v>
      </c>
      <c r="C281" s="87" t="s">
        <v>111</v>
      </c>
      <c r="D281" s="87">
        <v>20</v>
      </c>
      <c r="E281" s="89">
        <v>-16.5</v>
      </c>
      <c r="F281" s="99" t="s">
        <v>49</v>
      </c>
      <c r="G281" s="100">
        <v>-27.894736842105264</v>
      </c>
    </row>
    <row r="282" spans="1:7" ht="13.5" customHeight="1" x14ac:dyDescent="0.3">
      <c r="A282" s="87">
        <f t="shared" si="18"/>
        <v>6</v>
      </c>
      <c r="B282" s="88" t="s">
        <v>4</v>
      </c>
      <c r="C282" s="87" t="s">
        <v>109</v>
      </c>
      <c r="D282" s="87">
        <v>19</v>
      </c>
      <c r="E282" s="89">
        <v>-14.736842105263158</v>
      </c>
      <c r="F282" s="99" t="s">
        <v>55</v>
      </c>
      <c r="G282" s="100">
        <v>-18</v>
      </c>
    </row>
    <row r="283" spans="1:7" ht="13.5" customHeight="1" x14ac:dyDescent="0.3">
      <c r="A283" s="87">
        <f t="shared" si="18"/>
        <v>7</v>
      </c>
      <c r="B283" s="88" t="s">
        <v>119</v>
      </c>
      <c r="C283" s="87" t="s">
        <v>87</v>
      </c>
      <c r="D283" s="87">
        <v>12</v>
      </c>
      <c r="E283" s="89">
        <v>-12.5</v>
      </c>
      <c r="F283" s="99" t="s">
        <v>57</v>
      </c>
      <c r="G283" s="100">
        <v>-17</v>
      </c>
    </row>
    <row r="284" spans="1:7" ht="13.5" customHeight="1" x14ac:dyDescent="0.3">
      <c r="A284" s="87">
        <f t="shared" si="18"/>
        <v>8</v>
      </c>
      <c r="B284" s="88" t="s">
        <v>98</v>
      </c>
      <c r="C284" s="87" t="s">
        <v>111</v>
      </c>
      <c r="D284" s="87">
        <v>20</v>
      </c>
      <c r="E284" s="89">
        <v>-12</v>
      </c>
      <c r="F284" s="99" t="s">
        <v>87</v>
      </c>
      <c r="G284" s="100">
        <v>-13.5</v>
      </c>
    </row>
    <row r="285" spans="1:7" ht="13.5" customHeight="1" x14ac:dyDescent="0.3">
      <c r="A285" s="87">
        <f t="shared" si="18"/>
        <v>9</v>
      </c>
      <c r="B285" s="88" t="s">
        <v>72</v>
      </c>
      <c r="C285" s="87" t="s">
        <v>70</v>
      </c>
      <c r="D285" s="87">
        <v>19</v>
      </c>
      <c r="E285" s="89">
        <v>-10</v>
      </c>
      <c r="F285" s="99" t="s">
        <v>83</v>
      </c>
      <c r="G285" s="100">
        <v>-11.875</v>
      </c>
    </row>
    <row r="286" spans="1:7" ht="13.5" customHeight="1" thickBot="1" x14ac:dyDescent="0.35">
      <c r="A286" s="92">
        <f t="shared" si="18"/>
        <v>10</v>
      </c>
      <c r="B286" s="93" t="s">
        <v>124</v>
      </c>
      <c r="C286" s="92" t="s">
        <v>109</v>
      </c>
      <c r="D286" s="92">
        <v>11</v>
      </c>
      <c r="E286" s="94">
        <v>-9.0909090909090917</v>
      </c>
      <c r="F286" s="101" t="s">
        <v>85</v>
      </c>
      <c r="G286" s="102">
        <v>-10</v>
      </c>
    </row>
    <row r="287" spans="1:7" ht="13.5" customHeight="1" x14ac:dyDescent="0.3">
      <c r="A287" s="75"/>
      <c r="B287" s="75"/>
      <c r="C287" s="75"/>
      <c r="D287" s="75"/>
      <c r="E287" s="75"/>
      <c r="F287" s="75"/>
      <c r="G287" s="75"/>
    </row>
    <row r="288" spans="1:7" ht="13.5" customHeight="1" x14ac:dyDescent="0.3">
      <c r="A288" s="75"/>
      <c r="B288" s="78"/>
      <c r="C288" s="79"/>
      <c r="D288" s="79"/>
      <c r="E288" s="103"/>
      <c r="F288" s="75"/>
      <c r="G288" s="75"/>
    </row>
    <row r="289" spans="1:7" ht="13.5" customHeight="1" x14ac:dyDescent="0.3">
      <c r="A289" s="75"/>
      <c r="B289" s="75"/>
      <c r="C289" s="78"/>
      <c r="D289" s="75"/>
      <c r="E289" s="75"/>
      <c r="F289" s="75"/>
      <c r="G289" s="75"/>
    </row>
    <row r="290" spans="1:7" ht="13.5" customHeight="1" x14ac:dyDescent="0.3">
      <c r="C290" s="1"/>
    </row>
    <row r="291" spans="1:7" ht="13.5" customHeight="1" x14ac:dyDescent="0.3">
      <c r="C291" s="1"/>
    </row>
    <row r="292" spans="1:7" ht="13.5" customHeight="1" x14ac:dyDescent="0.3">
      <c r="C292" s="1"/>
    </row>
    <row r="293" spans="1:7" ht="13.5" customHeight="1" x14ac:dyDescent="0.3">
      <c r="C293" s="1"/>
    </row>
    <row r="294" spans="1:7" ht="13.5" customHeight="1" x14ac:dyDescent="0.3">
      <c r="C294" s="1"/>
    </row>
    <row r="295" spans="1:7" ht="13.5" customHeight="1" x14ac:dyDescent="0.3">
      <c r="C295" s="1"/>
    </row>
    <row r="296" spans="1:7" ht="13.5" customHeight="1" x14ac:dyDescent="0.3">
      <c r="C296" s="1"/>
    </row>
    <row r="297" spans="1:7" ht="13.5" customHeight="1" x14ac:dyDescent="0.3">
      <c r="C297" s="1"/>
    </row>
    <row r="298" spans="1:7" ht="13.5" customHeight="1" x14ac:dyDescent="0.3">
      <c r="C298" s="1"/>
    </row>
    <row r="299" spans="1:7" ht="13.5" customHeight="1" x14ac:dyDescent="0.3">
      <c r="C299" s="1"/>
    </row>
    <row r="300" spans="1:7" ht="13.5" customHeight="1" x14ac:dyDescent="0.3">
      <c r="C300" s="1"/>
    </row>
    <row r="301" spans="1:7" ht="13.5" customHeight="1" x14ac:dyDescent="0.3">
      <c r="C301" s="1"/>
    </row>
    <row r="302" spans="1:7" ht="13.5" customHeight="1" x14ac:dyDescent="0.3">
      <c r="C302" s="1"/>
    </row>
    <row r="303" spans="1:7" ht="13.5" customHeight="1" x14ac:dyDescent="0.3">
      <c r="C303" s="1"/>
    </row>
    <row r="304" spans="1:7" ht="13.5" customHeight="1" x14ac:dyDescent="0.3">
      <c r="C304" s="1"/>
    </row>
    <row r="305" spans="3:3" ht="13.5" customHeight="1" x14ac:dyDescent="0.3">
      <c r="C305" s="1"/>
    </row>
    <row r="306" spans="3:3" ht="13.5" customHeight="1" x14ac:dyDescent="0.3">
      <c r="C306" s="1"/>
    </row>
    <row r="307" spans="3:3" ht="13.5" customHeight="1" x14ac:dyDescent="0.3">
      <c r="C307" s="1"/>
    </row>
    <row r="308" spans="3:3" ht="13.5" customHeight="1" x14ac:dyDescent="0.3">
      <c r="C308" s="1"/>
    </row>
    <row r="309" spans="3:3" ht="13.5" customHeight="1" x14ac:dyDescent="0.3">
      <c r="C309" s="1"/>
    </row>
    <row r="310" spans="3:3" x14ac:dyDescent="0.3">
      <c r="C310" s="1"/>
    </row>
  </sheetData>
  <sortState xmlns:xlrd2="http://schemas.microsoft.com/office/spreadsheetml/2017/richdata2" ref="K3:U17">
    <sortCondition descending="1" ref="Q3:Q17"/>
  </sortState>
  <mergeCells count="1">
    <mergeCell ref="I2:J2"/>
  </mergeCells>
  <conditionalFormatting sqref="E3:E48">
    <cfRule type="colorScale" priority="7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8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">
    <cfRule type="colorScale" priority="4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5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48">
    <cfRule type="colorScale" priority="10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11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1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2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scale="78" orientation="portrait" horizontalDpi="4294967293" verticalDpi="4294967293" r:id="rId1"/>
  <rowBreaks count="5" manualBreakCount="5">
    <brk id="48" max="16383" man="1"/>
    <brk id="102" max="16383" man="1"/>
    <brk id="153" max="16383" man="1"/>
    <brk id="208" max="16383" man="1"/>
    <brk id="2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topLeftCell="A12" workbookViewId="0">
      <selection activeCell="G65" sqref="G65"/>
    </sheetView>
  </sheetViews>
  <sheetFormatPr baseColWidth="10" defaultRowHeight="12.75" customHeight="1" x14ac:dyDescent="0.25"/>
  <cols>
    <col min="1" max="1" width="3.33203125" style="5" bestFit="1" customWidth="1"/>
    <col min="2" max="2" width="40.6640625" style="5" customWidth="1"/>
    <col min="3" max="3" width="4.6640625" style="5" bestFit="1" customWidth="1"/>
    <col min="4" max="4" width="40.6640625" style="5" customWidth="1"/>
    <col min="5" max="5" width="4.6640625" style="5" bestFit="1" customWidth="1"/>
    <col min="6" max="6" width="3.5546875" style="5" customWidth="1"/>
    <col min="7" max="7" width="39.21875" style="5" customWidth="1"/>
    <col min="8" max="8" width="37.109375" style="5" customWidth="1"/>
    <col min="9" max="9" width="4" style="5" customWidth="1"/>
    <col min="10" max="256" width="11.44140625" style="5"/>
    <col min="257" max="257" width="3.33203125" style="5" bestFit="1" customWidth="1"/>
    <col min="258" max="258" width="37.109375" style="5" customWidth="1"/>
    <col min="259" max="259" width="4" style="5" bestFit="1" customWidth="1"/>
    <col min="260" max="260" width="37.109375" style="5" customWidth="1"/>
    <col min="261" max="261" width="4" style="5" bestFit="1" customWidth="1"/>
    <col min="262" max="262" width="3.5546875" style="5" customWidth="1"/>
    <col min="263" max="263" width="28.5546875" style="5" customWidth="1"/>
    <col min="264" max="264" width="37.6640625" style="5" customWidth="1"/>
    <col min="265" max="265" width="4" style="5" customWidth="1"/>
    <col min="266" max="512" width="11.44140625" style="5"/>
    <col min="513" max="513" width="3.33203125" style="5" bestFit="1" customWidth="1"/>
    <col min="514" max="514" width="37.109375" style="5" customWidth="1"/>
    <col min="515" max="515" width="4" style="5" bestFit="1" customWidth="1"/>
    <col min="516" max="516" width="37.109375" style="5" customWidth="1"/>
    <col min="517" max="517" width="4" style="5" bestFit="1" customWidth="1"/>
    <col min="518" max="518" width="3.5546875" style="5" customWidth="1"/>
    <col min="519" max="519" width="28.5546875" style="5" customWidth="1"/>
    <col min="520" max="520" width="37.6640625" style="5" customWidth="1"/>
    <col min="521" max="521" width="4" style="5" customWidth="1"/>
    <col min="522" max="768" width="11.44140625" style="5"/>
    <col min="769" max="769" width="3.33203125" style="5" bestFit="1" customWidth="1"/>
    <col min="770" max="770" width="37.109375" style="5" customWidth="1"/>
    <col min="771" max="771" width="4" style="5" bestFit="1" customWidth="1"/>
    <col min="772" max="772" width="37.109375" style="5" customWidth="1"/>
    <col min="773" max="773" width="4" style="5" bestFit="1" customWidth="1"/>
    <col min="774" max="774" width="3.5546875" style="5" customWidth="1"/>
    <col min="775" max="775" width="28.5546875" style="5" customWidth="1"/>
    <col min="776" max="776" width="37.6640625" style="5" customWidth="1"/>
    <col min="777" max="777" width="4" style="5" customWidth="1"/>
    <col min="778" max="1024" width="11.44140625" style="5"/>
    <col min="1025" max="1025" width="3.33203125" style="5" bestFit="1" customWidth="1"/>
    <col min="1026" max="1026" width="37.109375" style="5" customWidth="1"/>
    <col min="1027" max="1027" width="4" style="5" bestFit="1" customWidth="1"/>
    <col min="1028" max="1028" width="37.109375" style="5" customWidth="1"/>
    <col min="1029" max="1029" width="4" style="5" bestFit="1" customWidth="1"/>
    <col min="1030" max="1030" width="3.5546875" style="5" customWidth="1"/>
    <col min="1031" max="1031" width="28.5546875" style="5" customWidth="1"/>
    <col min="1032" max="1032" width="37.6640625" style="5" customWidth="1"/>
    <col min="1033" max="1033" width="4" style="5" customWidth="1"/>
    <col min="1034" max="1280" width="11.44140625" style="5"/>
    <col min="1281" max="1281" width="3.33203125" style="5" bestFit="1" customWidth="1"/>
    <col min="1282" max="1282" width="37.109375" style="5" customWidth="1"/>
    <col min="1283" max="1283" width="4" style="5" bestFit="1" customWidth="1"/>
    <col min="1284" max="1284" width="37.109375" style="5" customWidth="1"/>
    <col min="1285" max="1285" width="4" style="5" bestFit="1" customWidth="1"/>
    <col min="1286" max="1286" width="3.5546875" style="5" customWidth="1"/>
    <col min="1287" max="1287" width="28.5546875" style="5" customWidth="1"/>
    <col min="1288" max="1288" width="37.6640625" style="5" customWidth="1"/>
    <col min="1289" max="1289" width="4" style="5" customWidth="1"/>
    <col min="1290" max="1536" width="11.44140625" style="5"/>
    <col min="1537" max="1537" width="3.33203125" style="5" bestFit="1" customWidth="1"/>
    <col min="1538" max="1538" width="37.109375" style="5" customWidth="1"/>
    <col min="1539" max="1539" width="4" style="5" bestFit="1" customWidth="1"/>
    <col min="1540" max="1540" width="37.109375" style="5" customWidth="1"/>
    <col min="1541" max="1541" width="4" style="5" bestFit="1" customWidth="1"/>
    <col min="1542" max="1542" width="3.5546875" style="5" customWidth="1"/>
    <col min="1543" max="1543" width="28.5546875" style="5" customWidth="1"/>
    <col min="1544" max="1544" width="37.6640625" style="5" customWidth="1"/>
    <col min="1545" max="1545" width="4" style="5" customWidth="1"/>
    <col min="1546" max="1792" width="11.44140625" style="5"/>
    <col min="1793" max="1793" width="3.33203125" style="5" bestFit="1" customWidth="1"/>
    <col min="1794" max="1794" width="37.109375" style="5" customWidth="1"/>
    <col min="1795" max="1795" width="4" style="5" bestFit="1" customWidth="1"/>
    <col min="1796" max="1796" width="37.109375" style="5" customWidth="1"/>
    <col min="1797" max="1797" width="4" style="5" bestFit="1" customWidth="1"/>
    <col min="1798" max="1798" width="3.5546875" style="5" customWidth="1"/>
    <col min="1799" max="1799" width="28.5546875" style="5" customWidth="1"/>
    <col min="1800" max="1800" width="37.6640625" style="5" customWidth="1"/>
    <col min="1801" max="1801" width="4" style="5" customWidth="1"/>
    <col min="1802" max="2048" width="11.44140625" style="5"/>
    <col min="2049" max="2049" width="3.33203125" style="5" bestFit="1" customWidth="1"/>
    <col min="2050" max="2050" width="37.109375" style="5" customWidth="1"/>
    <col min="2051" max="2051" width="4" style="5" bestFit="1" customWidth="1"/>
    <col min="2052" max="2052" width="37.109375" style="5" customWidth="1"/>
    <col min="2053" max="2053" width="4" style="5" bestFit="1" customWidth="1"/>
    <col min="2054" max="2054" width="3.5546875" style="5" customWidth="1"/>
    <col min="2055" max="2055" width="28.5546875" style="5" customWidth="1"/>
    <col min="2056" max="2056" width="37.6640625" style="5" customWidth="1"/>
    <col min="2057" max="2057" width="4" style="5" customWidth="1"/>
    <col min="2058" max="2304" width="11.44140625" style="5"/>
    <col min="2305" max="2305" width="3.33203125" style="5" bestFit="1" customWidth="1"/>
    <col min="2306" max="2306" width="37.109375" style="5" customWidth="1"/>
    <col min="2307" max="2307" width="4" style="5" bestFit="1" customWidth="1"/>
    <col min="2308" max="2308" width="37.109375" style="5" customWidth="1"/>
    <col min="2309" max="2309" width="4" style="5" bestFit="1" customWidth="1"/>
    <col min="2310" max="2310" width="3.5546875" style="5" customWidth="1"/>
    <col min="2311" max="2311" width="28.5546875" style="5" customWidth="1"/>
    <col min="2312" max="2312" width="37.6640625" style="5" customWidth="1"/>
    <col min="2313" max="2313" width="4" style="5" customWidth="1"/>
    <col min="2314" max="2560" width="11.44140625" style="5"/>
    <col min="2561" max="2561" width="3.33203125" style="5" bestFit="1" customWidth="1"/>
    <col min="2562" max="2562" width="37.109375" style="5" customWidth="1"/>
    <col min="2563" max="2563" width="4" style="5" bestFit="1" customWidth="1"/>
    <col min="2564" max="2564" width="37.109375" style="5" customWidth="1"/>
    <col min="2565" max="2565" width="4" style="5" bestFit="1" customWidth="1"/>
    <col min="2566" max="2566" width="3.5546875" style="5" customWidth="1"/>
    <col min="2567" max="2567" width="28.5546875" style="5" customWidth="1"/>
    <col min="2568" max="2568" width="37.6640625" style="5" customWidth="1"/>
    <col min="2569" max="2569" width="4" style="5" customWidth="1"/>
    <col min="2570" max="2816" width="11.44140625" style="5"/>
    <col min="2817" max="2817" width="3.33203125" style="5" bestFit="1" customWidth="1"/>
    <col min="2818" max="2818" width="37.109375" style="5" customWidth="1"/>
    <col min="2819" max="2819" width="4" style="5" bestFit="1" customWidth="1"/>
    <col min="2820" max="2820" width="37.109375" style="5" customWidth="1"/>
    <col min="2821" max="2821" width="4" style="5" bestFit="1" customWidth="1"/>
    <col min="2822" max="2822" width="3.5546875" style="5" customWidth="1"/>
    <col min="2823" max="2823" width="28.5546875" style="5" customWidth="1"/>
    <col min="2824" max="2824" width="37.6640625" style="5" customWidth="1"/>
    <col min="2825" max="2825" width="4" style="5" customWidth="1"/>
    <col min="2826" max="3072" width="11.44140625" style="5"/>
    <col min="3073" max="3073" width="3.33203125" style="5" bestFit="1" customWidth="1"/>
    <col min="3074" max="3074" width="37.109375" style="5" customWidth="1"/>
    <col min="3075" max="3075" width="4" style="5" bestFit="1" customWidth="1"/>
    <col min="3076" max="3076" width="37.109375" style="5" customWidth="1"/>
    <col min="3077" max="3077" width="4" style="5" bestFit="1" customWidth="1"/>
    <col min="3078" max="3078" width="3.5546875" style="5" customWidth="1"/>
    <col min="3079" max="3079" width="28.5546875" style="5" customWidth="1"/>
    <col min="3080" max="3080" width="37.6640625" style="5" customWidth="1"/>
    <col min="3081" max="3081" width="4" style="5" customWidth="1"/>
    <col min="3082" max="3328" width="11.44140625" style="5"/>
    <col min="3329" max="3329" width="3.33203125" style="5" bestFit="1" customWidth="1"/>
    <col min="3330" max="3330" width="37.109375" style="5" customWidth="1"/>
    <col min="3331" max="3331" width="4" style="5" bestFit="1" customWidth="1"/>
    <col min="3332" max="3332" width="37.109375" style="5" customWidth="1"/>
    <col min="3333" max="3333" width="4" style="5" bestFit="1" customWidth="1"/>
    <col min="3334" max="3334" width="3.5546875" style="5" customWidth="1"/>
    <col min="3335" max="3335" width="28.5546875" style="5" customWidth="1"/>
    <col min="3336" max="3336" width="37.6640625" style="5" customWidth="1"/>
    <col min="3337" max="3337" width="4" style="5" customWidth="1"/>
    <col min="3338" max="3584" width="11.44140625" style="5"/>
    <col min="3585" max="3585" width="3.33203125" style="5" bestFit="1" customWidth="1"/>
    <col min="3586" max="3586" width="37.109375" style="5" customWidth="1"/>
    <col min="3587" max="3587" width="4" style="5" bestFit="1" customWidth="1"/>
    <col min="3588" max="3588" width="37.109375" style="5" customWidth="1"/>
    <col min="3589" max="3589" width="4" style="5" bestFit="1" customWidth="1"/>
    <col min="3590" max="3590" width="3.5546875" style="5" customWidth="1"/>
    <col min="3591" max="3591" width="28.5546875" style="5" customWidth="1"/>
    <col min="3592" max="3592" width="37.6640625" style="5" customWidth="1"/>
    <col min="3593" max="3593" width="4" style="5" customWidth="1"/>
    <col min="3594" max="3840" width="11.44140625" style="5"/>
    <col min="3841" max="3841" width="3.33203125" style="5" bestFit="1" customWidth="1"/>
    <col min="3842" max="3842" width="37.109375" style="5" customWidth="1"/>
    <col min="3843" max="3843" width="4" style="5" bestFit="1" customWidth="1"/>
    <col min="3844" max="3844" width="37.109375" style="5" customWidth="1"/>
    <col min="3845" max="3845" width="4" style="5" bestFit="1" customWidth="1"/>
    <col min="3846" max="3846" width="3.5546875" style="5" customWidth="1"/>
    <col min="3847" max="3847" width="28.5546875" style="5" customWidth="1"/>
    <col min="3848" max="3848" width="37.6640625" style="5" customWidth="1"/>
    <col min="3849" max="3849" width="4" style="5" customWidth="1"/>
    <col min="3850" max="4096" width="11.44140625" style="5"/>
    <col min="4097" max="4097" width="3.33203125" style="5" bestFit="1" customWidth="1"/>
    <col min="4098" max="4098" width="37.109375" style="5" customWidth="1"/>
    <col min="4099" max="4099" width="4" style="5" bestFit="1" customWidth="1"/>
    <col min="4100" max="4100" width="37.109375" style="5" customWidth="1"/>
    <col min="4101" max="4101" width="4" style="5" bestFit="1" customWidth="1"/>
    <col min="4102" max="4102" width="3.5546875" style="5" customWidth="1"/>
    <col min="4103" max="4103" width="28.5546875" style="5" customWidth="1"/>
    <col min="4104" max="4104" width="37.6640625" style="5" customWidth="1"/>
    <col min="4105" max="4105" width="4" style="5" customWidth="1"/>
    <col min="4106" max="4352" width="11.44140625" style="5"/>
    <col min="4353" max="4353" width="3.33203125" style="5" bestFit="1" customWidth="1"/>
    <col min="4354" max="4354" width="37.109375" style="5" customWidth="1"/>
    <col min="4355" max="4355" width="4" style="5" bestFit="1" customWidth="1"/>
    <col min="4356" max="4356" width="37.109375" style="5" customWidth="1"/>
    <col min="4357" max="4357" width="4" style="5" bestFit="1" customWidth="1"/>
    <col min="4358" max="4358" width="3.5546875" style="5" customWidth="1"/>
    <col min="4359" max="4359" width="28.5546875" style="5" customWidth="1"/>
    <col min="4360" max="4360" width="37.6640625" style="5" customWidth="1"/>
    <col min="4361" max="4361" width="4" style="5" customWidth="1"/>
    <col min="4362" max="4608" width="11.44140625" style="5"/>
    <col min="4609" max="4609" width="3.33203125" style="5" bestFit="1" customWidth="1"/>
    <col min="4610" max="4610" width="37.109375" style="5" customWidth="1"/>
    <col min="4611" max="4611" width="4" style="5" bestFit="1" customWidth="1"/>
    <col min="4612" max="4612" width="37.109375" style="5" customWidth="1"/>
    <col min="4613" max="4613" width="4" style="5" bestFit="1" customWidth="1"/>
    <col min="4614" max="4614" width="3.5546875" style="5" customWidth="1"/>
    <col min="4615" max="4615" width="28.5546875" style="5" customWidth="1"/>
    <col min="4616" max="4616" width="37.6640625" style="5" customWidth="1"/>
    <col min="4617" max="4617" width="4" style="5" customWidth="1"/>
    <col min="4618" max="4864" width="11.44140625" style="5"/>
    <col min="4865" max="4865" width="3.33203125" style="5" bestFit="1" customWidth="1"/>
    <col min="4866" max="4866" width="37.109375" style="5" customWidth="1"/>
    <col min="4867" max="4867" width="4" style="5" bestFit="1" customWidth="1"/>
    <col min="4868" max="4868" width="37.109375" style="5" customWidth="1"/>
    <col min="4869" max="4869" width="4" style="5" bestFit="1" customWidth="1"/>
    <col min="4870" max="4870" width="3.5546875" style="5" customWidth="1"/>
    <col min="4871" max="4871" width="28.5546875" style="5" customWidth="1"/>
    <col min="4872" max="4872" width="37.6640625" style="5" customWidth="1"/>
    <col min="4873" max="4873" width="4" style="5" customWidth="1"/>
    <col min="4874" max="5120" width="11.44140625" style="5"/>
    <col min="5121" max="5121" width="3.33203125" style="5" bestFit="1" customWidth="1"/>
    <col min="5122" max="5122" width="37.109375" style="5" customWidth="1"/>
    <col min="5123" max="5123" width="4" style="5" bestFit="1" customWidth="1"/>
    <col min="5124" max="5124" width="37.109375" style="5" customWidth="1"/>
    <col min="5125" max="5125" width="4" style="5" bestFit="1" customWidth="1"/>
    <col min="5126" max="5126" width="3.5546875" style="5" customWidth="1"/>
    <col min="5127" max="5127" width="28.5546875" style="5" customWidth="1"/>
    <col min="5128" max="5128" width="37.6640625" style="5" customWidth="1"/>
    <col min="5129" max="5129" width="4" style="5" customWidth="1"/>
    <col min="5130" max="5376" width="11.44140625" style="5"/>
    <col min="5377" max="5377" width="3.33203125" style="5" bestFit="1" customWidth="1"/>
    <col min="5378" max="5378" width="37.109375" style="5" customWidth="1"/>
    <col min="5379" max="5379" width="4" style="5" bestFit="1" customWidth="1"/>
    <col min="5380" max="5380" width="37.109375" style="5" customWidth="1"/>
    <col min="5381" max="5381" width="4" style="5" bestFit="1" customWidth="1"/>
    <col min="5382" max="5382" width="3.5546875" style="5" customWidth="1"/>
    <col min="5383" max="5383" width="28.5546875" style="5" customWidth="1"/>
    <col min="5384" max="5384" width="37.6640625" style="5" customWidth="1"/>
    <col min="5385" max="5385" width="4" style="5" customWidth="1"/>
    <col min="5386" max="5632" width="11.44140625" style="5"/>
    <col min="5633" max="5633" width="3.33203125" style="5" bestFit="1" customWidth="1"/>
    <col min="5634" max="5634" width="37.109375" style="5" customWidth="1"/>
    <col min="5635" max="5635" width="4" style="5" bestFit="1" customWidth="1"/>
    <col min="5636" max="5636" width="37.109375" style="5" customWidth="1"/>
    <col min="5637" max="5637" width="4" style="5" bestFit="1" customWidth="1"/>
    <col min="5638" max="5638" width="3.5546875" style="5" customWidth="1"/>
    <col min="5639" max="5639" width="28.5546875" style="5" customWidth="1"/>
    <col min="5640" max="5640" width="37.6640625" style="5" customWidth="1"/>
    <col min="5641" max="5641" width="4" style="5" customWidth="1"/>
    <col min="5642" max="5888" width="11.44140625" style="5"/>
    <col min="5889" max="5889" width="3.33203125" style="5" bestFit="1" customWidth="1"/>
    <col min="5890" max="5890" width="37.109375" style="5" customWidth="1"/>
    <col min="5891" max="5891" width="4" style="5" bestFit="1" customWidth="1"/>
    <col min="5892" max="5892" width="37.109375" style="5" customWidth="1"/>
    <col min="5893" max="5893" width="4" style="5" bestFit="1" customWidth="1"/>
    <col min="5894" max="5894" width="3.5546875" style="5" customWidth="1"/>
    <col min="5895" max="5895" width="28.5546875" style="5" customWidth="1"/>
    <col min="5896" max="5896" width="37.6640625" style="5" customWidth="1"/>
    <col min="5897" max="5897" width="4" style="5" customWidth="1"/>
    <col min="5898" max="6144" width="11.44140625" style="5"/>
    <col min="6145" max="6145" width="3.33203125" style="5" bestFit="1" customWidth="1"/>
    <col min="6146" max="6146" width="37.109375" style="5" customWidth="1"/>
    <col min="6147" max="6147" width="4" style="5" bestFit="1" customWidth="1"/>
    <col min="6148" max="6148" width="37.109375" style="5" customWidth="1"/>
    <col min="6149" max="6149" width="4" style="5" bestFit="1" customWidth="1"/>
    <col min="6150" max="6150" width="3.5546875" style="5" customWidth="1"/>
    <col min="6151" max="6151" width="28.5546875" style="5" customWidth="1"/>
    <col min="6152" max="6152" width="37.6640625" style="5" customWidth="1"/>
    <col min="6153" max="6153" width="4" style="5" customWidth="1"/>
    <col min="6154" max="6400" width="11.44140625" style="5"/>
    <col min="6401" max="6401" width="3.33203125" style="5" bestFit="1" customWidth="1"/>
    <col min="6402" max="6402" width="37.109375" style="5" customWidth="1"/>
    <col min="6403" max="6403" width="4" style="5" bestFit="1" customWidth="1"/>
    <col min="6404" max="6404" width="37.109375" style="5" customWidth="1"/>
    <col min="6405" max="6405" width="4" style="5" bestFit="1" customWidth="1"/>
    <col min="6406" max="6406" width="3.5546875" style="5" customWidth="1"/>
    <col min="6407" max="6407" width="28.5546875" style="5" customWidth="1"/>
    <col min="6408" max="6408" width="37.6640625" style="5" customWidth="1"/>
    <col min="6409" max="6409" width="4" style="5" customWidth="1"/>
    <col min="6410" max="6656" width="11.44140625" style="5"/>
    <col min="6657" max="6657" width="3.33203125" style="5" bestFit="1" customWidth="1"/>
    <col min="6658" max="6658" width="37.109375" style="5" customWidth="1"/>
    <col min="6659" max="6659" width="4" style="5" bestFit="1" customWidth="1"/>
    <col min="6660" max="6660" width="37.109375" style="5" customWidth="1"/>
    <col min="6661" max="6661" width="4" style="5" bestFit="1" customWidth="1"/>
    <col min="6662" max="6662" width="3.5546875" style="5" customWidth="1"/>
    <col min="6663" max="6663" width="28.5546875" style="5" customWidth="1"/>
    <col min="6664" max="6664" width="37.6640625" style="5" customWidth="1"/>
    <col min="6665" max="6665" width="4" style="5" customWidth="1"/>
    <col min="6666" max="6912" width="11.44140625" style="5"/>
    <col min="6913" max="6913" width="3.33203125" style="5" bestFit="1" customWidth="1"/>
    <col min="6914" max="6914" width="37.109375" style="5" customWidth="1"/>
    <col min="6915" max="6915" width="4" style="5" bestFit="1" customWidth="1"/>
    <col min="6916" max="6916" width="37.109375" style="5" customWidth="1"/>
    <col min="6917" max="6917" width="4" style="5" bestFit="1" customWidth="1"/>
    <col min="6918" max="6918" width="3.5546875" style="5" customWidth="1"/>
    <col min="6919" max="6919" width="28.5546875" style="5" customWidth="1"/>
    <col min="6920" max="6920" width="37.6640625" style="5" customWidth="1"/>
    <col min="6921" max="6921" width="4" style="5" customWidth="1"/>
    <col min="6922" max="7168" width="11.44140625" style="5"/>
    <col min="7169" max="7169" width="3.33203125" style="5" bestFit="1" customWidth="1"/>
    <col min="7170" max="7170" width="37.109375" style="5" customWidth="1"/>
    <col min="7171" max="7171" width="4" style="5" bestFit="1" customWidth="1"/>
    <col min="7172" max="7172" width="37.109375" style="5" customWidth="1"/>
    <col min="7173" max="7173" width="4" style="5" bestFit="1" customWidth="1"/>
    <col min="7174" max="7174" width="3.5546875" style="5" customWidth="1"/>
    <col min="7175" max="7175" width="28.5546875" style="5" customWidth="1"/>
    <col min="7176" max="7176" width="37.6640625" style="5" customWidth="1"/>
    <col min="7177" max="7177" width="4" style="5" customWidth="1"/>
    <col min="7178" max="7424" width="11.44140625" style="5"/>
    <col min="7425" max="7425" width="3.33203125" style="5" bestFit="1" customWidth="1"/>
    <col min="7426" max="7426" width="37.109375" style="5" customWidth="1"/>
    <col min="7427" max="7427" width="4" style="5" bestFit="1" customWidth="1"/>
    <col min="7428" max="7428" width="37.109375" style="5" customWidth="1"/>
    <col min="7429" max="7429" width="4" style="5" bestFit="1" customWidth="1"/>
    <col min="7430" max="7430" width="3.5546875" style="5" customWidth="1"/>
    <col min="7431" max="7431" width="28.5546875" style="5" customWidth="1"/>
    <col min="7432" max="7432" width="37.6640625" style="5" customWidth="1"/>
    <col min="7433" max="7433" width="4" style="5" customWidth="1"/>
    <col min="7434" max="7680" width="11.44140625" style="5"/>
    <col min="7681" max="7681" width="3.33203125" style="5" bestFit="1" customWidth="1"/>
    <col min="7682" max="7682" width="37.109375" style="5" customWidth="1"/>
    <col min="7683" max="7683" width="4" style="5" bestFit="1" customWidth="1"/>
    <col min="7684" max="7684" width="37.109375" style="5" customWidth="1"/>
    <col min="7685" max="7685" width="4" style="5" bestFit="1" customWidth="1"/>
    <col min="7686" max="7686" width="3.5546875" style="5" customWidth="1"/>
    <col min="7687" max="7687" width="28.5546875" style="5" customWidth="1"/>
    <col min="7688" max="7688" width="37.6640625" style="5" customWidth="1"/>
    <col min="7689" max="7689" width="4" style="5" customWidth="1"/>
    <col min="7690" max="7936" width="11.44140625" style="5"/>
    <col min="7937" max="7937" width="3.33203125" style="5" bestFit="1" customWidth="1"/>
    <col min="7938" max="7938" width="37.109375" style="5" customWidth="1"/>
    <col min="7939" max="7939" width="4" style="5" bestFit="1" customWidth="1"/>
    <col min="7940" max="7940" width="37.109375" style="5" customWidth="1"/>
    <col min="7941" max="7941" width="4" style="5" bestFit="1" customWidth="1"/>
    <col min="7942" max="7942" width="3.5546875" style="5" customWidth="1"/>
    <col min="7943" max="7943" width="28.5546875" style="5" customWidth="1"/>
    <col min="7944" max="7944" width="37.6640625" style="5" customWidth="1"/>
    <col min="7945" max="7945" width="4" style="5" customWidth="1"/>
    <col min="7946" max="8192" width="11.44140625" style="5"/>
    <col min="8193" max="8193" width="3.33203125" style="5" bestFit="1" customWidth="1"/>
    <col min="8194" max="8194" width="37.109375" style="5" customWidth="1"/>
    <col min="8195" max="8195" width="4" style="5" bestFit="1" customWidth="1"/>
    <col min="8196" max="8196" width="37.109375" style="5" customWidth="1"/>
    <col min="8197" max="8197" width="4" style="5" bestFit="1" customWidth="1"/>
    <col min="8198" max="8198" width="3.5546875" style="5" customWidth="1"/>
    <col min="8199" max="8199" width="28.5546875" style="5" customWidth="1"/>
    <col min="8200" max="8200" width="37.6640625" style="5" customWidth="1"/>
    <col min="8201" max="8201" width="4" style="5" customWidth="1"/>
    <col min="8202" max="8448" width="11.44140625" style="5"/>
    <col min="8449" max="8449" width="3.33203125" style="5" bestFit="1" customWidth="1"/>
    <col min="8450" max="8450" width="37.109375" style="5" customWidth="1"/>
    <col min="8451" max="8451" width="4" style="5" bestFit="1" customWidth="1"/>
    <col min="8452" max="8452" width="37.109375" style="5" customWidth="1"/>
    <col min="8453" max="8453" width="4" style="5" bestFit="1" customWidth="1"/>
    <col min="8454" max="8454" width="3.5546875" style="5" customWidth="1"/>
    <col min="8455" max="8455" width="28.5546875" style="5" customWidth="1"/>
    <col min="8456" max="8456" width="37.6640625" style="5" customWidth="1"/>
    <col min="8457" max="8457" width="4" style="5" customWidth="1"/>
    <col min="8458" max="8704" width="11.44140625" style="5"/>
    <col min="8705" max="8705" width="3.33203125" style="5" bestFit="1" customWidth="1"/>
    <col min="8706" max="8706" width="37.109375" style="5" customWidth="1"/>
    <col min="8707" max="8707" width="4" style="5" bestFit="1" customWidth="1"/>
    <col min="8708" max="8708" width="37.109375" style="5" customWidth="1"/>
    <col min="8709" max="8709" width="4" style="5" bestFit="1" customWidth="1"/>
    <col min="8710" max="8710" width="3.5546875" style="5" customWidth="1"/>
    <col min="8711" max="8711" width="28.5546875" style="5" customWidth="1"/>
    <col min="8712" max="8712" width="37.6640625" style="5" customWidth="1"/>
    <col min="8713" max="8713" width="4" style="5" customWidth="1"/>
    <col min="8714" max="8960" width="11.44140625" style="5"/>
    <col min="8961" max="8961" width="3.33203125" style="5" bestFit="1" customWidth="1"/>
    <col min="8962" max="8962" width="37.109375" style="5" customWidth="1"/>
    <col min="8963" max="8963" width="4" style="5" bestFit="1" customWidth="1"/>
    <col min="8964" max="8964" width="37.109375" style="5" customWidth="1"/>
    <col min="8965" max="8965" width="4" style="5" bestFit="1" customWidth="1"/>
    <col min="8966" max="8966" width="3.5546875" style="5" customWidth="1"/>
    <col min="8967" max="8967" width="28.5546875" style="5" customWidth="1"/>
    <col min="8968" max="8968" width="37.6640625" style="5" customWidth="1"/>
    <col min="8969" max="8969" width="4" style="5" customWidth="1"/>
    <col min="8970" max="9216" width="11.44140625" style="5"/>
    <col min="9217" max="9217" width="3.33203125" style="5" bestFit="1" customWidth="1"/>
    <col min="9218" max="9218" width="37.109375" style="5" customWidth="1"/>
    <col min="9219" max="9219" width="4" style="5" bestFit="1" customWidth="1"/>
    <col min="9220" max="9220" width="37.109375" style="5" customWidth="1"/>
    <col min="9221" max="9221" width="4" style="5" bestFit="1" customWidth="1"/>
    <col min="9222" max="9222" width="3.5546875" style="5" customWidth="1"/>
    <col min="9223" max="9223" width="28.5546875" style="5" customWidth="1"/>
    <col min="9224" max="9224" width="37.6640625" style="5" customWidth="1"/>
    <col min="9225" max="9225" width="4" style="5" customWidth="1"/>
    <col min="9226" max="9472" width="11.44140625" style="5"/>
    <col min="9473" max="9473" width="3.33203125" style="5" bestFit="1" customWidth="1"/>
    <col min="9474" max="9474" width="37.109375" style="5" customWidth="1"/>
    <col min="9475" max="9475" width="4" style="5" bestFit="1" customWidth="1"/>
    <col min="9476" max="9476" width="37.109375" style="5" customWidth="1"/>
    <col min="9477" max="9477" width="4" style="5" bestFit="1" customWidth="1"/>
    <col min="9478" max="9478" width="3.5546875" style="5" customWidth="1"/>
    <col min="9479" max="9479" width="28.5546875" style="5" customWidth="1"/>
    <col min="9480" max="9480" width="37.6640625" style="5" customWidth="1"/>
    <col min="9481" max="9481" width="4" style="5" customWidth="1"/>
    <col min="9482" max="9728" width="11.44140625" style="5"/>
    <col min="9729" max="9729" width="3.33203125" style="5" bestFit="1" customWidth="1"/>
    <col min="9730" max="9730" width="37.109375" style="5" customWidth="1"/>
    <col min="9731" max="9731" width="4" style="5" bestFit="1" customWidth="1"/>
    <col min="9732" max="9732" width="37.109375" style="5" customWidth="1"/>
    <col min="9733" max="9733" width="4" style="5" bestFit="1" customWidth="1"/>
    <col min="9734" max="9734" width="3.5546875" style="5" customWidth="1"/>
    <col min="9735" max="9735" width="28.5546875" style="5" customWidth="1"/>
    <col min="9736" max="9736" width="37.6640625" style="5" customWidth="1"/>
    <col min="9737" max="9737" width="4" style="5" customWidth="1"/>
    <col min="9738" max="9984" width="11.44140625" style="5"/>
    <col min="9985" max="9985" width="3.33203125" style="5" bestFit="1" customWidth="1"/>
    <col min="9986" max="9986" width="37.109375" style="5" customWidth="1"/>
    <col min="9987" max="9987" width="4" style="5" bestFit="1" customWidth="1"/>
    <col min="9988" max="9988" width="37.109375" style="5" customWidth="1"/>
    <col min="9989" max="9989" width="4" style="5" bestFit="1" customWidth="1"/>
    <col min="9990" max="9990" width="3.5546875" style="5" customWidth="1"/>
    <col min="9991" max="9991" width="28.5546875" style="5" customWidth="1"/>
    <col min="9992" max="9992" width="37.6640625" style="5" customWidth="1"/>
    <col min="9993" max="9993" width="4" style="5" customWidth="1"/>
    <col min="9994" max="10240" width="11.44140625" style="5"/>
    <col min="10241" max="10241" width="3.33203125" style="5" bestFit="1" customWidth="1"/>
    <col min="10242" max="10242" width="37.109375" style="5" customWidth="1"/>
    <col min="10243" max="10243" width="4" style="5" bestFit="1" customWidth="1"/>
    <col min="10244" max="10244" width="37.109375" style="5" customWidth="1"/>
    <col min="10245" max="10245" width="4" style="5" bestFit="1" customWidth="1"/>
    <col min="10246" max="10246" width="3.5546875" style="5" customWidth="1"/>
    <col min="10247" max="10247" width="28.5546875" style="5" customWidth="1"/>
    <col min="10248" max="10248" width="37.6640625" style="5" customWidth="1"/>
    <col min="10249" max="10249" width="4" style="5" customWidth="1"/>
    <col min="10250" max="10496" width="11.44140625" style="5"/>
    <col min="10497" max="10497" width="3.33203125" style="5" bestFit="1" customWidth="1"/>
    <col min="10498" max="10498" width="37.109375" style="5" customWidth="1"/>
    <col min="10499" max="10499" width="4" style="5" bestFit="1" customWidth="1"/>
    <col min="10500" max="10500" width="37.109375" style="5" customWidth="1"/>
    <col min="10501" max="10501" width="4" style="5" bestFit="1" customWidth="1"/>
    <col min="10502" max="10502" width="3.5546875" style="5" customWidth="1"/>
    <col min="10503" max="10503" width="28.5546875" style="5" customWidth="1"/>
    <col min="10504" max="10504" width="37.6640625" style="5" customWidth="1"/>
    <col min="10505" max="10505" width="4" style="5" customWidth="1"/>
    <col min="10506" max="10752" width="11.44140625" style="5"/>
    <col min="10753" max="10753" width="3.33203125" style="5" bestFit="1" customWidth="1"/>
    <col min="10754" max="10754" width="37.109375" style="5" customWidth="1"/>
    <col min="10755" max="10755" width="4" style="5" bestFit="1" customWidth="1"/>
    <col min="10756" max="10756" width="37.109375" style="5" customWidth="1"/>
    <col min="10757" max="10757" width="4" style="5" bestFit="1" customWidth="1"/>
    <col min="10758" max="10758" width="3.5546875" style="5" customWidth="1"/>
    <col min="10759" max="10759" width="28.5546875" style="5" customWidth="1"/>
    <col min="10760" max="10760" width="37.6640625" style="5" customWidth="1"/>
    <col min="10761" max="10761" width="4" style="5" customWidth="1"/>
    <col min="10762" max="11008" width="11.44140625" style="5"/>
    <col min="11009" max="11009" width="3.33203125" style="5" bestFit="1" customWidth="1"/>
    <col min="11010" max="11010" width="37.109375" style="5" customWidth="1"/>
    <col min="11011" max="11011" width="4" style="5" bestFit="1" customWidth="1"/>
    <col min="11012" max="11012" width="37.109375" style="5" customWidth="1"/>
    <col min="11013" max="11013" width="4" style="5" bestFit="1" customWidth="1"/>
    <col min="11014" max="11014" width="3.5546875" style="5" customWidth="1"/>
    <col min="11015" max="11015" width="28.5546875" style="5" customWidth="1"/>
    <col min="11016" max="11016" width="37.6640625" style="5" customWidth="1"/>
    <col min="11017" max="11017" width="4" style="5" customWidth="1"/>
    <col min="11018" max="11264" width="11.44140625" style="5"/>
    <col min="11265" max="11265" width="3.33203125" style="5" bestFit="1" customWidth="1"/>
    <col min="11266" max="11266" width="37.109375" style="5" customWidth="1"/>
    <col min="11267" max="11267" width="4" style="5" bestFit="1" customWidth="1"/>
    <col min="11268" max="11268" width="37.109375" style="5" customWidth="1"/>
    <col min="11269" max="11269" width="4" style="5" bestFit="1" customWidth="1"/>
    <col min="11270" max="11270" width="3.5546875" style="5" customWidth="1"/>
    <col min="11271" max="11271" width="28.5546875" style="5" customWidth="1"/>
    <col min="11272" max="11272" width="37.6640625" style="5" customWidth="1"/>
    <col min="11273" max="11273" width="4" style="5" customWidth="1"/>
    <col min="11274" max="11520" width="11.44140625" style="5"/>
    <col min="11521" max="11521" width="3.33203125" style="5" bestFit="1" customWidth="1"/>
    <col min="11522" max="11522" width="37.109375" style="5" customWidth="1"/>
    <col min="11523" max="11523" width="4" style="5" bestFit="1" customWidth="1"/>
    <col min="11524" max="11524" width="37.109375" style="5" customWidth="1"/>
    <col min="11525" max="11525" width="4" style="5" bestFit="1" customWidth="1"/>
    <col min="11526" max="11526" width="3.5546875" style="5" customWidth="1"/>
    <col min="11527" max="11527" width="28.5546875" style="5" customWidth="1"/>
    <col min="11528" max="11528" width="37.6640625" style="5" customWidth="1"/>
    <col min="11529" max="11529" width="4" style="5" customWidth="1"/>
    <col min="11530" max="11776" width="11.44140625" style="5"/>
    <col min="11777" max="11777" width="3.33203125" style="5" bestFit="1" customWidth="1"/>
    <col min="11778" max="11778" width="37.109375" style="5" customWidth="1"/>
    <col min="11779" max="11779" width="4" style="5" bestFit="1" customWidth="1"/>
    <col min="11780" max="11780" width="37.109375" style="5" customWidth="1"/>
    <col min="11781" max="11781" width="4" style="5" bestFit="1" customWidth="1"/>
    <col min="11782" max="11782" width="3.5546875" style="5" customWidth="1"/>
    <col min="11783" max="11783" width="28.5546875" style="5" customWidth="1"/>
    <col min="11784" max="11784" width="37.6640625" style="5" customWidth="1"/>
    <col min="11785" max="11785" width="4" style="5" customWidth="1"/>
    <col min="11786" max="12032" width="11.44140625" style="5"/>
    <col min="12033" max="12033" width="3.33203125" style="5" bestFit="1" customWidth="1"/>
    <col min="12034" max="12034" width="37.109375" style="5" customWidth="1"/>
    <col min="12035" max="12035" width="4" style="5" bestFit="1" customWidth="1"/>
    <col min="12036" max="12036" width="37.109375" style="5" customWidth="1"/>
    <col min="12037" max="12037" width="4" style="5" bestFit="1" customWidth="1"/>
    <col min="12038" max="12038" width="3.5546875" style="5" customWidth="1"/>
    <col min="12039" max="12039" width="28.5546875" style="5" customWidth="1"/>
    <col min="12040" max="12040" width="37.6640625" style="5" customWidth="1"/>
    <col min="12041" max="12041" width="4" style="5" customWidth="1"/>
    <col min="12042" max="12288" width="11.44140625" style="5"/>
    <col min="12289" max="12289" width="3.33203125" style="5" bestFit="1" customWidth="1"/>
    <col min="12290" max="12290" width="37.109375" style="5" customWidth="1"/>
    <col min="12291" max="12291" width="4" style="5" bestFit="1" customWidth="1"/>
    <col min="12292" max="12292" width="37.109375" style="5" customWidth="1"/>
    <col min="12293" max="12293" width="4" style="5" bestFit="1" customWidth="1"/>
    <col min="12294" max="12294" width="3.5546875" style="5" customWidth="1"/>
    <col min="12295" max="12295" width="28.5546875" style="5" customWidth="1"/>
    <col min="12296" max="12296" width="37.6640625" style="5" customWidth="1"/>
    <col min="12297" max="12297" width="4" style="5" customWidth="1"/>
    <col min="12298" max="12544" width="11.44140625" style="5"/>
    <col min="12545" max="12545" width="3.33203125" style="5" bestFit="1" customWidth="1"/>
    <col min="12546" max="12546" width="37.109375" style="5" customWidth="1"/>
    <col min="12547" max="12547" width="4" style="5" bestFit="1" customWidth="1"/>
    <col min="12548" max="12548" width="37.109375" style="5" customWidth="1"/>
    <col min="12549" max="12549" width="4" style="5" bestFit="1" customWidth="1"/>
    <col min="12550" max="12550" width="3.5546875" style="5" customWidth="1"/>
    <col min="12551" max="12551" width="28.5546875" style="5" customWidth="1"/>
    <col min="12552" max="12552" width="37.6640625" style="5" customWidth="1"/>
    <col min="12553" max="12553" width="4" style="5" customWidth="1"/>
    <col min="12554" max="12800" width="11.44140625" style="5"/>
    <col min="12801" max="12801" width="3.33203125" style="5" bestFit="1" customWidth="1"/>
    <col min="12802" max="12802" width="37.109375" style="5" customWidth="1"/>
    <col min="12803" max="12803" width="4" style="5" bestFit="1" customWidth="1"/>
    <col min="12804" max="12804" width="37.109375" style="5" customWidth="1"/>
    <col min="12805" max="12805" width="4" style="5" bestFit="1" customWidth="1"/>
    <col min="12806" max="12806" width="3.5546875" style="5" customWidth="1"/>
    <col min="12807" max="12807" width="28.5546875" style="5" customWidth="1"/>
    <col min="12808" max="12808" width="37.6640625" style="5" customWidth="1"/>
    <col min="12809" max="12809" width="4" style="5" customWidth="1"/>
    <col min="12810" max="13056" width="11.44140625" style="5"/>
    <col min="13057" max="13057" width="3.33203125" style="5" bestFit="1" customWidth="1"/>
    <col min="13058" max="13058" width="37.109375" style="5" customWidth="1"/>
    <col min="13059" max="13059" width="4" style="5" bestFit="1" customWidth="1"/>
    <col min="13060" max="13060" width="37.109375" style="5" customWidth="1"/>
    <col min="13061" max="13061" width="4" style="5" bestFit="1" customWidth="1"/>
    <col min="13062" max="13062" width="3.5546875" style="5" customWidth="1"/>
    <col min="13063" max="13063" width="28.5546875" style="5" customWidth="1"/>
    <col min="13064" max="13064" width="37.6640625" style="5" customWidth="1"/>
    <col min="13065" max="13065" width="4" style="5" customWidth="1"/>
    <col min="13066" max="13312" width="11.44140625" style="5"/>
    <col min="13313" max="13313" width="3.33203125" style="5" bestFit="1" customWidth="1"/>
    <col min="13314" max="13314" width="37.109375" style="5" customWidth="1"/>
    <col min="13315" max="13315" width="4" style="5" bestFit="1" customWidth="1"/>
    <col min="13316" max="13316" width="37.109375" style="5" customWidth="1"/>
    <col min="13317" max="13317" width="4" style="5" bestFit="1" customWidth="1"/>
    <col min="13318" max="13318" width="3.5546875" style="5" customWidth="1"/>
    <col min="13319" max="13319" width="28.5546875" style="5" customWidth="1"/>
    <col min="13320" max="13320" width="37.6640625" style="5" customWidth="1"/>
    <col min="13321" max="13321" width="4" style="5" customWidth="1"/>
    <col min="13322" max="13568" width="11.44140625" style="5"/>
    <col min="13569" max="13569" width="3.33203125" style="5" bestFit="1" customWidth="1"/>
    <col min="13570" max="13570" width="37.109375" style="5" customWidth="1"/>
    <col min="13571" max="13571" width="4" style="5" bestFit="1" customWidth="1"/>
    <col min="13572" max="13572" width="37.109375" style="5" customWidth="1"/>
    <col min="13573" max="13573" width="4" style="5" bestFit="1" customWidth="1"/>
    <col min="13574" max="13574" width="3.5546875" style="5" customWidth="1"/>
    <col min="13575" max="13575" width="28.5546875" style="5" customWidth="1"/>
    <col min="13576" max="13576" width="37.6640625" style="5" customWidth="1"/>
    <col min="13577" max="13577" width="4" style="5" customWidth="1"/>
    <col min="13578" max="13824" width="11.44140625" style="5"/>
    <col min="13825" max="13825" width="3.33203125" style="5" bestFit="1" customWidth="1"/>
    <col min="13826" max="13826" width="37.109375" style="5" customWidth="1"/>
    <col min="13827" max="13827" width="4" style="5" bestFit="1" customWidth="1"/>
    <col min="13828" max="13828" width="37.109375" style="5" customWidth="1"/>
    <col min="13829" max="13829" width="4" style="5" bestFit="1" customWidth="1"/>
    <col min="13830" max="13830" width="3.5546875" style="5" customWidth="1"/>
    <col min="13831" max="13831" width="28.5546875" style="5" customWidth="1"/>
    <col min="13832" max="13832" width="37.6640625" style="5" customWidth="1"/>
    <col min="13833" max="13833" width="4" style="5" customWidth="1"/>
    <col min="13834" max="14080" width="11.44140625" style="5"/>
    <col min="14081" max="14081" width="3.33203125" style="5" bestFit="1" customWidth="1"/>
    <col min="14082" max="14082" width="37.109375" style="5" customWidth="1"/>
    <col min="14083" max="14083" width="4" style="5" bestFit="1" customWidth="1"/>
    <col min="14084" max="14084" width="37.109375" style="5" customWidth="1"/>
    <col min="14085" max="14085" width="4" style="5" bestFit="1" customWidth="1"/>
    <col min="14086" max="14086" width="3.5546875" style="5" customWidth="1"/>
    <col min="14087" max="14087" width="28.5546875" style="5" customWidth="1"/>
    <col min="14088" max="14088" width="37.6640625" style="5" customWidth="1"/>
    <col min="14089" max="14089" width="4" style="5" customWidth="1"/>
    <col min="14090" max="14336" width="11.44140625" style="5"/>
    <col min="14337" max="14337" width="3.33203125" style="5" bestFit="1" customWidth="1"/>
    <col min="14338" max="14338" width="37.109375" style="5" customWidth="1"/>
    <col min="14339" max="14339" width="4" style="5" bestFit="1" customWidth="1"/>
    <col min="14340" max="14340" width="37.109375" style="5" customWidth="1"/>
    <col min="14341" max="14341" width="4" style="5" bestFit="1" customWidth="1"/>
    <col min="14342" max="14342" width="3.5546875" style="5" customWidth="1"/>
    <col min="14343" max="14343" width="28.5546875" style="5" customWidth="1"/>
    <col min="14344" max="14344" width="37.6640625" style="5" customWidth="1"/>
    <col min="14345" max="14345" width="4" style="5" customWidth="1"/>
    <col min="14346" max="14592" width="11.44140625" style="5"/>
    <col min="14593" max="14593" width="3.33203125" style="5" bestFit="1" customWidth="1"/>
    <col min="14594" max="14594" width="37.109375" style="5" customWidth="1"/>
    <col min="14595" max="14595" width="4" style="5" bestFit="1" customWidth="1"/>
    <col min="14596" max="14596" width="37.109375" style="5" customWidth="1"/>
    <col min="14597" max="14597" width="4" style="5" bestFit="1" customWidth="1"/>
    <col min="14598" max="14598" width="3.5546875" style="5" customWidth="1"/>
    <col min="14599" max="14599" width="28.5546875" style="5" customWidth="1"/>
    <col min="14600" max="14600" width="37.6640625" style="5" customWidth="1"/>
    <col min="14601" max="14601" width="4" style="5" customWidth="1"/>
    <col min="14602" max="14848" width="11.44140625" style="5"/>
    <col min="14849" max="14849" width="3.33203125" style="5" bestFit="1" customWidth="1"/>
    <col min="14850" max="14850" width="37.109375" style="5" customWidth="1"/>
    <col min="14851" max="14851" width="4" style="5" bestFit="1" customWidth="1"/>
    <col min="14852" max="14852" width="37.109375" style="5" customWidth="1"/>
    <col min="14853" max="14853" width="4" style="5" bestFit="1" customWidth="1"/>
    <col min="14854" max="14854" width="3.5546875" style="5" customWidth="1"/>
    <col min="14855" max="14855" width="28.5546875" style="5" customWidth="1"/>
    <col min="14856" max="14856" width="37.6640625" style="5" customWidth="1"/>
    <col min="14857" max="14857" width="4" style="5" customWidth="1"/>
    <col min="14858" max="15104" width="11.44140625" style="5"/>
    <col min="15105" max="15105" width="3.33203125" style="5" bestFit="1" customWidth="1"/>
    <col min="15106" max="15106" width="37.109375" style="5" customWidth="1"/>
    <col min="15107" max="15107" width="4" style="5" bestFit="1" customWidth="1"/>
    <col min="15108" max="15108" width="37.109375" style="5" customWidth="1"/>
    <col min="15109" max="15109" width="4" style="5" bestFit="1" customWidth="1"/>
    <col min="15110" max="15110" width="3.5546875" style="5" customWidth="1"/>
    <col min="15111" max="15111" width="28.5546875" style="5" customWidth="1"/>
    <col min="15112" max="15112" width="37.6640625" style="5" customWidth="1"/>
    <col min="15113" max="15113" width="4" style="5" customWidth="1"/>
    <col min="15114" max="15360" width="11.44140625" style="5"/>
    <col min="15361" max="15361" width="3.33203125" style="5" bestFit="1" customWidth="1"/>
    <col min="15362" max="15362" width="37.109375" style="5" customWidth="1"/>
    <col min="15363" max="15363" width="4" style="5" bestFit="1" customWidth="1"/>
    <col min="15364" max="15364" width="37.109375" style="5" customWidth="1"/>
    <col min="15365" max="15365" width="4" style="5" bestFit="1" customWidth="1"/>
    <col min="15366" max="15366" width="3.5546875" style="5" customWidth="1"/>
    <col min="15367" max="15367" width="28.5546875" style="5" customWidth="1"/>
    <col min="15368" max="15368" width="37.6640625" style="5" customWidth="1"/>
    <col min="15369" max="15369" width="4" style="5" customWidth="1"/>
    <col min="15370" max="15616" width="11.44140625" style="5"/>
    <col min="15617" max="15617" width="3.33203125" style="5" bestFit="1" customWidth="1"/>
    <col min="15618" max="15618" width="37.109375" style="5" customWidth="1"/>
    <col min="15619" max="15619" width="4" style="5" bestFit="1" customWidth="1"/>
    <col min="15620" max="15620" width="37.109375" style="5" customWidth="1"/>
    <col min="15621" max="15621" width="4" style="5" bestFit="1" customWidth="1"/>
    <col min="15622" max="15622" width="3.5546875" style="5" customWidth="1"/>
    <col min="15623" max="15623" width="28.5546875" style="5" customWidth="1"/>
    <col min="15624" max="15624" width="37.6640625" style="5" customWidth="1"/>
    <col min="15625" max="15625" width="4" style="5" customWidth="1"/>
    <col min="15626" max="15872" width="11.44140625" style="5"/>
    <col min="15873" max="15873" width="3.33203125" style="5" bestFit="1" customWidth="1"/>
    <col min="15874" max="15874" width="37.109375" style="5" customWidth="1"/>
    <col min="15875" max="15875" width="4" style="5" bestFit="1" customWidth="1"/>
    <col min="15876" max="15876" width="37.109375" style="5" customWidth="1"/>
    <col min="15877" max="15877" width="4" style="5" bestFit="1" customWidth="1"/>
    <col min="15878" max="15878" width="3.5546875" style="5" customWidth="1"/>
    <col min="15879" max="15879" width="28.5546875" style="5" customWidth="1"/>
    <col min="15880" max="15880" width="37.6640625" style="5" customWidth="1"/>
    <col min="15881" max="15881" width="4" style="5" customWidth="1"/>
    <col min="15882" max="16128" width="11.44140625" style="5"/>
    <col min="16129" max="16129" width="3.33203125" style="5" bestFit="1" customWidth="1"/>
    <col min="16130" max="16130" width="37.109375" style="5" customWidth="1"/>
    <col min="16131" max="16131" width="4" style="5" bestFit="1" customWidth="1"/>
    <col min="16132" max="16132" width="37.109375" style="5" customWidth="1"/>
    <col min="16133" max="16133" width="4" style="5" bestFit="1" customWidth="1"/>
    <col min="16134" max="16134" width="3.5546875" style="5" customWidth="1"/>
    <col min="16135" max="16135" width="28.5546875" style="5" customWidth="1"/>
    <col min="16136" max="16136" width="37.6640625" style="5" customWidth="1"/>
    <col min="16137" max="16137" width="4" style="5" customWidth="1"/>
    <col min="16138" max="16384" width="11.44140625" style="5"/>
  </cols>
  <sheetData>
    <row r="1" spans="1:9" ht="13.8" thickTop="1" x14ac:dyDescent="0.25">
      <c r="A1" s="122" t="s">
        <v>135</v>
      </c>
      <c r="B1" s="123"/>
      <c r="C1" s="123"/>
      <c r="D1" s="123"/>
      <c r="E1" s="123"/>
      <c r="F1" s="123"/>
      <c r="G1" s="123"/>
      <c r="H1" s="123"/>
      <c r="I1" s="124"/>
    </row>
    <row r="2" spans="1:9" ht="13.2" x14ac:dyDescent="0.25">
      <c r="A2" s="12" t="s">
        <v>16</v>
      </c>
      <c r="B2" s="13" t="s">
        <v>17</v>
      </c>
      <c r="C2" s="14" t="s">
        <v>18</v>
      </c>
      <c r="D2" s="13" t="s">
        <v>19</v>
      </c>
      <c r="E2" s="15" t="s">
        <v>18</v>
      </c>
      <c r="F2" s="16">
        <v>-10</v>
      </c>
      <c r="G2" s="125" t="s">
        <v>20</v>
      </c>
      <c r="H2" s="125"/>
      <c r="I2" s="126"/>
    </row>
    <row r="3" spans="1:9" ht="13.2" x14ac:dyDescent="0.25">
      <c r="A3" s="18">
        <v>1</v>
      </c>
      <c r="B3" s="19" t="s">
        <v>75</v>
      </c>
      <c r="C3" s="20">
        <v>400</v>
      </c>
      <c r="D3" s="21" t="s">
        <v>64</v>
      </c>
      <c r="E3" s="22">
        <v>260</v>
      </c>
      <c r="F3" s="23">
        <v>8</v>
      </c>
      <c r="G3" s="24" t="s">
        <v>21</v>
      </c>
      <c r="H3" s="25" t="s">
        <v>106</v>
      </c>
      <c r="I3" s="26">
        <v>170</v>
      </c>
    </row>
    <row r="4" spans="1:9" ht="13.2" x14ac:dyDescent="0.25">
      <c r="A4" s="18">
        <v>2</v>
      </c>
      <c r="B4" s="27" t="s">
        <v>94</v>
      </c>
      <c r="C4" s="28" t="s">
        <v>136</v>
      </c>
      <c r="D4" s="27" t="s">
        <v>42</v>
      </c>
      <c r="E4" s="127" t="s">
        <v>137</v>
      </c>
      <c r="F4" s="128" t="s">
        <v>137</v>
      </c>
      <c r="G4" s="30" t="s">
        <v>22</v>
      </c>
      <c r="H4" s="25" t="s">
        <v>65</v>
      </c>
      <c r="I4" s="26">
        <v>160</v>
      </c>
    </row>
    <row r="5" spans="1:9" ht="13.2" x14ac:dyDescent="0.25">
      <c r="A5" s="18">
        <v>3</v>
      </c>
      <c r="B5" s="31" t="s">
        <v>102</v>
      </c>
      <c r="C5" s="20">
        <v>400</v>
      </c>
      <c r="D5" s="27" t="s">
        <v>79</v>
      </c>
      <c r="E5" s="28">
        <v>160</v>
      </c>
      <c r="F5" s="29">
        <v>2</v>
      </c>
      <c r="G5" s="30" t="s">
        <v>23</v>
      </c>
      <c r="H5" s="25" t="s">
        <v>138</v>
      </c>
      <c r="I5" s="26">
        <v>3</v>
      </c>
    </row>
    <row r="6" spans="1:9" ht="13.2" x14ac:dyDescent="0.25">
      <c r="A6" s="18">
        <v>4</v>
      </c>
      <c r="B6" s="31" t="s">
        <v>63</v>
      </c>
      <c r="C6" s="32">
        <v>360</v>
      </c>
      <c r="D6" s="27" t="s">
        <v>93</v>
      </c>
      <c r="E6" s="33">
        <v>270</v>
      </c>
      <c r="F6" s="29">
        <v>3</v>
      </c>
      <c r="G6" s="24" t="s">
        <v>139</v>
      </c>
      <c r="H6" s="25" t="s">
        <v>65</v>
      </c>
      <c r="I6" s="34"/>
    </row>
    <row r="7" spans="1:9" ht="13.8" thickBot="1" x14ac:dyDescent="0.3">
      <c r="A7" s="35">
        <v>5</v>
      </c>
      <c r="B7" s="36"/>
      <c r="C7" s="37"/>
      <c r="D7" s="38"/>
      <c r="E7" s="39"/>
      <c r="F7" s="40"/>
      <c r="G7" s="24" t="s">
        <v>140</v>
      </c>
      <c r="H7" s="25" t="s">
        <v>107</v>
      </c>
      <c r="I7" s="34"/>
    </row>
    <row r="8" spans="1:9" ht="13.8" thickTop="1" x14ac:dyDescent="0.25">
      <c r="A8" s="41"/>
      <c r="B8" s="42"/>
      <c r="C8" s="43"/>
      <c r="D8" s="44" t="s">
        <v>104</v>
      </c>
      <c r="E8" s="17">
        <f>AVERAGE(C3:C7,E3:E7)</f>
        <v>308.33333333333331</v>
      </c>
      <c r="F8" s="45"/>
      <c r="G8" s="24" t="s">
        <v>141</v>
      </c>
      <c r="H8" s="25" t="s">
        <v>127</v>
      </c>
      <c r="I8" s="34"/>
    </row>
    <row r="9" spans="1:9" ht="13.2" x14ac:dyDescent="0.25">
      <c r="A9" s="41"/>
      <c r="B9" s="42"/>
      <c r="C9" s="43"/>
      <c r="D9" s="25"/>
      <c r="E9" s="41"/>
      <c r="F9" s="45"/>
      <c r="G9" s="24" t="s">
        <v>142</v>
      </c>
      <c r="H9" s="25" t="s">
        <v>132</v>
      </c>
      <c r="I9" s="34"/>
    </row>
    <row r="10" spans="1:9" ht="13.2" x14ac:dyDescent="0.25">
      <c r="A10" s="41"/>
      <c r="B10" s="42"/>
      <c r="C10" s="43"/>
      <c r="D10" s="25"/>
      <c r="E10" s="41"/>
      <c r="F10" s="45"/>
      <c r="G10" s="24" t="s">
        <v>143</v>
      </c>
      <c r="H10" s="25" t="s">
        <v>65</v>
      </c>
      <c r="I10" s="34"/>
    </row>
    <row r="11" spans="1:9" ht="13.2" x14ac:dyDescent="0.25">
      <c r="A11" s="41"/>
      <c r="B11" s="42"/>
      <c r="C11" s="43"/>
      <c r="D11" s="25"/>
      <c r="E11" s="41"/>
      <c r="F11" s="45"/>
      <c r="G11" s="24" t="s">
        <v>144</v>
      </c>
      <c r="H11" s="25" t="s">
        <v>105</v>
      </c>
      <c r="I11" s="34"/>
    </row>
    <row r="12" spans="1:9" ht="13.2" x14ac:dyDescent="0.25">
      <c r="A12" s="41"/>
      <c r="B12" s="42"/>
      <c r="C12" s="43"/>
      <c r="D12" s="25"/>
      <c r="E12" s="41"/>
      <c r="F12" s="45"/>
      <c r="G12" s="24" t="s">
        <v>145</v>
      </c>
      <c r="H12" s="25" t="s">
        <v>146</v>
      </c>
      <c r="I12" s="34"/>
    </row>
    <row r="13" spans="1:9" ht="13.2" x14ac:dyDescent="0.25">
      <c r="A13" s="41"/>
      <c r="B13" s="42"/>
      <c r="C13" s="43"/>
      <c r="D13" s="25"/>
      <c r="E13" s="41"/>
      <c r="F13" s="45"/>
      <c r="G13" s="24" t="s">
        <v>147</v>
      </c>
      <c r="H13" s="25" t="s">
        <v>146</v>
      </c>
      <c r="I13" s="34"/>
    </row>
    <row r="14" spans="1:9" ht="13.2" x14ac:dyDescent="0.25">
      <c r="A14" s="41"/>
      <c r="B14" s="42"/>
      <c r="C14" s="43"/>
      <c r="D14" s="25"/>
      <c r="E14" s="41"/>
      <c r="F14" s="45"/>
      <c r="G14" s="24" t="s">
        <v>148</v>
      </c>
      <c r="H14" s="25" t="s">
        <v>149</v>
      </c>
      <c r="I14" s="34"/>
    </row>
    <row r="15" spans="1:9" ht="13.8" thickBot="1" x14ac:dyDescent="0.3">
      <c r="A15" s="41"/>
      <c r="B15" s="42"/>
      <c r="C15" s="43"/>
      <c r="D15" s="25"/>
      <c r="E15" s="41"/>
      <c r="F15" s="45"/>
      <c r="G15" s="46" t="s">
        <v>150</v>
      </c>
      <c r="H15" s="47" t="s">
        <v>129</v>
      </c>
      <c r="I15" s="48"/>
    </row>
    <row r="16" spans="1:9" ht="14.4" thickTop="1" thickBot="1" x14ac:dyDescent="0.3">
      <c r="A16" s="25"/>
      <c r="B16" s="25"/>
      <c r="C16" s="25"/>
      <c r="D16" s="25"/>
      <c r="E16" s="25"/>
      <c r="F16" s="25"/>
      <c r="G16" s="25"/>
      <c r="H16" s="25"/>
      <c r="I16" s="25"/>
    </row>
    <row r="17" spans="1:9" ht="13.8" thickTop="1" x14ac:dyDescent="0.25">
      <c r="A17" s="122" t="s">
        <v>151</v>
      </c>
      <c r="B17" s="123"/>
      <c r="C17" s="123"/>
      <c r="D17" s="123"/>
      <c r="E17" s="123"/>
      <c r="F17" s="123"/>
      <c r="G17" s="123"/>
      <c r="H17" s="123"/>
      <c r="I17" s="124"/>
    </row>
    <row r="18" spans="1:9" ht="13.2" x14ac:dyDescent="0.25">
      <c r="A18" s="12" t="s">
        <v>16</v>
      </c>
      <c r="B18" s="13" t="s">
        <v>17</v>
      </c>
      <c r="C18" s="14" t="s">
        <v>18</v>
      </c>
      <c r="D18" s="13" t="s">
        <v>19</v>
      </c>
      <c r="E18" s="15" t="s">
        <v>18</v>
      </c>
      <c r="F18" s="16">
        <v>-10</v>
      </c>
      <c r="G18" s="125" t="s">
        <v>20</v>
      </c>
      <c r="H18" s="125"/>
      <c r="I18" s="126"/>
    </row>
    <row r="19" spans="1:9" ht="13.2" x14ac:dyDescent="0.25">
      <c r="A19" s="18">
        <v>1</v>
      </c>
      <c r="B19" s="19" t="s">
        <v>103</v>
      </c>
      <c r="C19" s="129" t="s">
        <v>137</v>
      </c>
      <c r="D19" s="21" t="s">
        <v>94</v>
      </c>
      <c r="E19" s="22" t="s">
        <v>136</v>
      </c>
      <c r="F19" s="130" t="s">
        <v>137</v>
      </c>
      <c r="G19" s="24" t="s">
        <v>21</v>
      </c>
      <c r="H19" s="25" t="s">
        <v>152</v>
      </c>
      <c r="I19" s="26">
        <v>260</v>
      </c>
    </row>
    <row r="20" spans="1:9" ht="13.2" x14ac:dyDescent="0.25">
      <c r="A20" s="18">
        <v>2</v>
      </c>
      <c r="B20" s="31" t="s">
        <v>64</v>
      </c>
      <c r="C20" s="32">
        <v>410</v>
      </c>
      <c r="D20" s="27" t="s">
        <v>42</v>
      </c>
      <c r="E20" s="28">
        <v>325</v>
      </c>
      <c r="F20" s="29">
        <v>3</v>
      </c>
      <c r="G20" s="30" t="s">
        <v>22</v>
      </c>
      <c r="H20" s="25" t="s">
        <v>153</v>
      </c>
      <c r="I20" s="26"/>
    </row>
    <row r="21" spans="1:9" ht="13.2" x14ac:dyDescent="0.25">
      <c r="A21" s="18">
        <v>3</v>
      </c>
      <c r="B21" s="31" t="s">
        <v>102</v>
      </c>
      <c r="C21" s="20">
        <v>500</v>
      </c>
      <c r="D21" s="27" t="s">
        <v>92</v>
      </c>
      <c r="E21" s="28">
        <v>210</v>
      </c>
      <c r="F21" s="29">
        <v>4</v>
      </c>
      <c r="G21" s="30" t="s">
        <v>23</v>
      </c>
      <c r="H21" s="25" t="s">
        <v>154</v>
      </c>
      <c r="I21" s="26">
        <v>2</v>
      </c>
    </row>
    <row r="22" spans="1:9" ht="13.2" x14ac:dyDescent="0.25">
      <c r="A22" s="18">
        <v>4</v>
      </c>
      <c r="B22" s="27" t="s">
        <v>79</v>
      </c>
      <c r="C22" s="28">
        <v>135</v>
      </c>
      <c r="D22" s="31" t="s">
        <v>93</v>
      </c>
      <c r="E22" s="32">
        <v>515</v>
      </c>
      <c r="F22" s="29">
        <v>3</v>
      </c>
      <c r="G22" s="30" t="s">
        <v>155</v>
      </c>
      <c r="H22" s="25" t="s">
        <v>156</v>
      </c>
      <c r="I22" s="26"/>
    </row>
    <row r="23" spans="1:9" ht="13.8" thickBot="1" x14ac:dyDescent="0.3">
      <c r="A23" s="35">
        <v>5</v>
      </c>
      <c r="B23" s="38"/>
      <c r="C23" s="50"/>
      <c r="D23" s="36"/>
      <c r="E23" s="51"/>
      <c r="F23" s="40"/>
      <c r="G23" s="30" t="s">
        <v>157</v>
      </c>
      <c r="H23" s="25" t="s">
        <v>106</v>
      </c>
      <c r="I23" s="26"/>
    </row>
    <row r="24" spans="1:9" ht="13.8" thickTop="1" x14ac:dyDescent="0.25">
      <c r="A24" s="41"/>
      <c r="B24" s="42"/>
      <c r="C24" s="43"/>
      <c r="D24" s="44" t="s">
        <v>104</v>
      </c>
      <c r="E24" s="17">
        <f>AVERAGE(C19:C23,E19:E23)</f>
        <v>349.16666666666669</v>
      </c>
      <c r="F24" s="45"/>
      <c r="G24" s="30" t="s">
        <v>158</v>
      </c>
      <c r="H24" s="25" t="s">
        <v>159</v>
      </c>
      <c r="I24" s="26"/>
    </row>
    <row r="25" spans="1:9" ht="13.2" x14ac:dyDescent="0.25">
      <c r="A25" s="41"/>
      <c r="B25" s="42"/>
      <c r="C25" s="43"/>
      <c r="D25" s="44"/>
      <c r="E25" s="25"/>
      <c r="F25" s="45"/>
      <c r="G25" s="30" t="s">
        <v>160</v>
      </c>
      <c r="H25" s="25" t="s">
        <v>106</v>
      </c>
      <c r="I25" s="34"/>
    </row>
    <row r="26" spans="1:9" ht="13.2" x14ac:dyDescent="0.25">
      <c r="A26" s="41"/>
      <c r="B26" s="42"/>
      <c r="C26" s="43"/>
      <c r="D26" s="44"/>
      <c r="E26" s="25"/>
      <c r="F26" s="45"/>
      <c r="G26" s="24" t="s">
        <v>161</v>
      </c>
      <c r="H26" s="25" t="s">
        <v>118</v>
      </c>
      <c r="I26" s="34"/>
    </row>
    <row r="27" spans="1:9" ht="13.2" x14ac:dyDescent="0.25">
      <c r="A27" s="41"/>
      <c r="B27" s="42"/>
      <c r="C27" s="43"/>
      <c r="D27" s="44"/>
      <c r="E27" s="25"/>
      <c r="F27" s="45"/>
      <c r="G27" s="24" t="s">
        <v>162</v>
      </c>
      <c r="H27" s="25" t="s">
        <v>163</v>
      </c>
      <c r="I27" s="34"/>
    </row>
    <row r="28" spans="1:9" ht="13.2" x14ac:dyDescent="0.25">
      <c r="A28" s="41"/>
      <c r="B28" s="42"/>
      <c r="C28" s="43"/>
      <c r="D28" s="44"/>
      <c r="E28" s="25"/>
      <c r="F28" s="45"/>
      <c r="G28" s="24" t="s">
        <v>164</v>
      </c>
      <c r="H28" s="25" t="s">
        <v>165</v>
      </c>
      <c r="I28" s="34"/>
    </row>
    <row r="29" spans="1:9" ht="13.2" x14ac:dyDescent="0.25">
      <c r="A29" s="41"/>
      <c r="B29" s="42"/>
      <c r="C29" s="43"/>
      <c r="D29" s="44"/>
      <c r="E29" s="25"/>
      <c r="F29" s="45"/>
      <c r="G29" s="24" t="s">
        <v>166</v>
      </c>
      <c r="H29" s="25" t="s">
        <v>167</v>
      </c>
      <c r="I29" s="34"/>
    </row>
    <row r="30" spans="1:9" ht="13.2" x14ac:dyDescent="0.25">
      <c r="A30" s="41"/>
      <c r="B30" s="42"/>
      <c r="C30" s="43"/>
      <c r="D30" s="44"/>
      <c r="E30" s="25"/>
      <c r="F30" s="45"/>
      <c r="G30" s="24" t="s">
        <v>168</v>
      </c>
      <c r="H30" s="25" t="s">
        <v>169</v>
      </c>
      <c r="I30" s="34"/>
    </row>
    <row r="31" spans="1:9" ht="13.2" x14ac:dyDescent="0.25">
      <c r="A31" s="41"/>
      <c r="B31" s="42"/>
      <c r="C31" s="43"/>
      <c r="D31" s="44"/>
      <c r="E31" s="25"/>
      <c r="F31" s="45"/>
      <c r="G31" s="24" t="s">
        <v>170</v>
      </c>
      <c r="H31" s="25" t="s">
        <v>163</v>
      </c>
      <c r="I31" s="34"/>
    </row>
    <row r="32" spans="1:9" ht="13.8" thickBot="1" x14ac:dyDescent="0.3">
      <c r="A32" s="41"/>
      <c r="B32" s="42"/>
      <c r="C32" s="43"/>
      <c r="D32" s="44"/>
      <c r="E32" s="25"/>
      <c r="F32" s="45"/>
      <c r="G32" s="46" t="s">
        <v>171</v>
      </c>
      <c r="H32" s="47" t="s">
        <v>106</v>
      </c>
      <c r="I32" s="48"/>
    </row>
    <row r="33" spans="1:9" ht="14.4" thickTop="1" thickBot="1" x14ac:dyDescent="0.3">
      <c r="A33" s="25"/>
      <c r="B33" s="25"/>
      <c r="C33" s="25"/>
      <c r="D33" s="25"/>
      <c r="E33" s="25"/>
      <c r="F33" s="25"/>
      <c r="G33" s="25"/>
      <c r="H33" s="25"/>
      <c r="I33" s="25"/>
    </row>
    <row r="34" spans="1:9" ht="13.8" thickTop="1" x14ac:dyDescent="0.25">
      <c r="A34" s="122" t="s">
        <v>172</v>
      </c>
      <c r="B34" s="123"/>
      <c r="C34" s="123"/>
      <c r="D34" s="123"/>
      <c r="E34" s="123"/>
      <c r="F34" s="123"/>
      <c r="G34" s="123"/>
      <c r="H34" s="123"/>
      <c r="I34" s="124"/>
    </row>
    <row r="35" spans="1:9" ht="13.2" x14ac:dyDescent="0.25">
      <c r="A35" s="12" t="s">
        <v>16</v>
      </c>
      <c r="B35" s="13" t="s">
        <v>17</v>
      </c>
      <c r="C35" s="14" t="s">
        <v>18</v>
      </c>
      <c r="D35" s="13" t="s">
        <v>19</v>
      </c>
      <c r="E35" s="15" t="s">
        <v>18</v>
      </c>
      <c r="F35" s="16">
        <v>-10</v>
      </c>
      <c r="G35" s="125" t="s">
        <v>20</v>
      </c>
      <c r="H35" s="125"/>
      <c r="I35" s="126"/>
    </row>
    <row r="36" spans="1:9" ht="13.2" x14ac:dyDescent="0.25">
      <c r="A36" s="18">
        <v>1</v>
      </c>
      <c r="B36" s="19" t="s">
        <v>42</v>
      </c>
      <c r="C36" s="20">
        <v>400</v>
      </c>
      <c r="D36" s="21" t="s">
        <v>103</v>
      </c>
      <c r="E36" s="22">
        <v>330</v>
      </c>
      <c r="F36" s="23">
        <v>3</v>
      </c>
      <c r="G36" s="24" t="s">
        <v>21</v>
      </c>
      <c r="H36" s="25" t="s">
        <v>80</v>
      </c>
      <c r="I36" s="26">
        <v>240</v>
      </c>
    </row>
    <row r="37" spans="1:9" ht="13.2" x14ac:dyDescent="0.25">
      <c r="A37" s="18">
        <v>2</v>
      </c>
      <c r="B37" s="31" t="s">
        <v>75</v>
      </c>
      <c r="C37" s="131" t="s">
        <v>137</v>
      </c>
      <c r="D37" s="27" t="s">
        <v>94</v>
      </c>
      <c r="E37" s="28" t="s">
        <v>136</v>
      </c>
      <c r="F37" s="29" t="s">
        <v>137</v>
      </c>
      <c r="G37" s="30" t="s">
        <v>22</v>
      </c>
      <c r="H37" s="25" t="s">
        <v>106</v>
      </c>
      <c r="I37" s="26">
        <v>190</v>
      </c>
    </row>
    <row r="38" spans="1:9" ht="13.2" x14ac:dyDescent="0.25">
      <c r="A38" s="18">
        <v>3</v>
      </c>
      <c r="B38" s="31" t="s">
        <v>102</v>
      </c>
      <c r="C38" s="20">
        <v>430</v>
      </c>
      <c r="D38" s="27" t="s">
        <v>93</v>
      </c>
      <c r="E38" s="28">
        <v>320</v>
      </c>
      <c r="F38" s="29">
        <v>4</v>
      </c>
      <c r="G38" s="30" t="s">
        <v>23</v>
      </c>
      <c r="H38" s="25" t="s">
        <v>173</v>
      </c>
      <c r="I38" s="26">
        <v>2</v>
      </c>
    </row>
    <row r="39" spans="1:9" ht="13.2" x14ac:dyDescent="0.25">
      <c r="A39" s="18">
        <v>4</v>
      </c>
      <c r="B39" s="27" t="s">
        <v>63</v>
      </c>
      <c r="C39" s="28">
        <v>250</v>
      </c>
      <c r="D39" s="31" t="s">
        <v>92</v>
      </c>
      <c r="E39" s="20">
        <v>280</v>
      </c>
      <c r="F39" s="29">
        <v>3</v>
      </c>
      <c r="G39" s="24" t="s">
        <v>174</v>
      </c>
      <c r="H39" s="25" t="s">
        <v>42</v>
      </c>
      <c r="I39" s="34"/>
    </row>
    <row r="40" spans="1:9" ht="13.8" thickBot="1" x14ac:dyDescent="0.3">
      <c r="A40" s="35">
        <v>5</v>
      </c>
      <c r="B40" s="38"/>
      <c r="C40" s="50"/>
      <c r="D40" s="36"/>
      <c r="E40" s="51"/>
      <c r="F40" s="40"/>
      <c r="G40" s="24" t="s">
        <v>175</v>
      </c>
      <c r="H40" s="25" t="s">
        <v>176</v>
      </c>
      <c r="I40" s="34"/>
    </row>
    <row r="41" spans="1:9" ht="13.8" thickTop="1" x14ac:dyDescent="0.25">
      <c r="A41" s="41"/>
      <c r="B41" s="42"/>
      <c r="C41" s="43"/>
      <c r="D41" s="44" t="s">
        <v>104</v>
      </c>
      <c r="E41" s="17">
        <f>AVERAGE(C36:C40,E36:E40)</f>
        <v>335</v>
      </c>
      <c r="F41" s="45"/>
      <c r="G41" s="24" t="s">
        <v>177</v>
      </c>
      <c r="H41" s="25" t="s">
        <v>130</v>
      </c>
      <c r="I41" s="34"/>
    </row>
    <row r="42" spans="1:9" ht="13.2" x14ac:dyDescent="0.25">
      <c r="A42" s="41"/>
      <c r="B42" s="42"/>
      <c r="C42" s="43"/>
      <c r="D42" s="44"/>
      <c r="E42" s="25"/>
      <c r="F42" s="45"/>
      <c r="G42" s="24" t="s">
        <v>178</v>
      </c>
      <c r="H42" s="25" t="s">
        <v>152</v>
      </c>
      <c r="I42" s="34"/>
    </row>
    <row r="43" spans="1:9" ht="13.2" x14ac:dyDescent="0.25">
      <c r="A43" s="41"/>
      <c r="B43" s="42"/>
      <c r="C43" s="43"/>
      <c r="D43" s="44"/>
      <c r="E43" s="25"/>
      <c r="F43" s="45"/>
      <c r="G43" s="24" t="s">
        <v>179</v>
      </c>
      <c r="H43" s="27" t="s">
        <v>93</v>
      </c>
      <c r="I43" s="34"/>
    </row>
    <row r="44" spans="1:9" ht="13.8" thickBot="1" x14ac:dyDescent="0.3">
      <c r="A44" s="41"/>
      <c r="B44" s="42"/>
      <c r="C44" s="43"/>
      <c r="D44" s="44"/>
      <c r="E44" s="25"/>
      <c r="F44" s="45"/>
      <c r="G44" s="46" t="s">
        <v>180</v>
      </c>
      <c r="H44" s="25" t="s">
        <v>105</v>
      </c>
      <c r="I44" s="34"/>
    </row>
    <row r="45" spans="1:9" ht="14.4" thickTop="1" thickBot="1" x14ac:dyDescent="0.3">
      <c r="A45" s="41"/>
      <c r="B45" s="42"/>
      <c r="C45" s="43"/>
      <c r="D45" s="44"/>
      <c r="E45" s="25"/>
      <c r="F45" s="45"/>
      <c r="G45" s="46" t="s">
        <v>181</v>
      </c>
      <c r="H45" s="25" t="s">
        <v>80</v>
      </c>
      <c r="I45" s="34"/>
    </row>
    <row r="46" spans="1:9" ht="14.4" thickTop="1" thickBot="1" x14ac:dyDescent="0.3">
      <c r="A46" s="41"/>
      <c r="B46" s="42"/>
      <c r="C46" s="43"/>
      <c r="D46" s="44"/>
      <c r="E46" s="25"/>
      <c r="F46" s="45"/>
      <c r="G46" s="46" t="s">
        <v>182</v>
      </c>
      <c r="H46" s="25" t="s">
        <v>105</v>
      </c>
      <c r="I46" s="34"/>
    </row>
    <row r="47" spans="1:9" ht="14.4" thickTop="1" thickBot="1" x14ac:dyDescent="0.3">
      <c r="A47" s="41"/>
      <c r="B47" s="42"/>
      <c r="C47" s="43"/>
      <c r="D47" s="44"/>
      <c r="E47" s="25"/>
      <c r="F47" s="45"/>
      <c r="G47" s="46" t="s">
        <v>183</v>
      </c>
      <c r="H47" s="25" t="s">
        <v>80</v>
      </c>
      <c r="I47" s="34"/>
    </row>
    <row r="48" spans="1:9" ht="14.4" thickTop="1" thickBot="1" x14ac:dyDescent="0.3">
      <c r="A48" s="41"/>
      <c r="B48" s="42"/>
      <c r="C48" s="43"/>
      <c r="D48" s="44"/>
      <c r="E48" s="25"/>
      <c r="F48" s="45"/>
      <c r="G48" s="46" t="s">
        <v>184</v>
      </c>
      <c r="H48" s="25" t="s">
        <v>131</v>
      </c>
      <c r="I48" s="34"/>
    </row>
    <row r="49" spans="1:9" ht="14.4" thickTop="1" thickBot="1" x14ac:dyDescent="0.3">
      <c r="A49" s="41"/>
      <c r="B49" s="42"/>
      <c r="C49" s="43"/>
      <c r="D49" s="44"/>
      <c r="E49" s="25"/>
      <c r="F49" s="45"/>
      <c r="G49" s="46" t="s">
        <v>185</v>
      </c>
      <c r="H49" s="25" t="s">
        <v>169</v>
      </c>
      <c r="I49" s="34"/>
    </row>
    <row r="50" spans="1:9" ht="12.75" customHeight="1" thickTop="1" thickBot="1" x14ac:dyDescent="0.3">
      <c r="A50" s="41"/>
      <c r="B50" s="42"/>
      <c r="C50" s="43"/>
      <c r="D50" s="44"/>
      <c r="E50" s="25"/>
      <c r="F50" s="45"/>
      <c r="G50" s="46" t="s">
        <v>186</v>
      </c>
      <c r="H50" s="25" t="s">
        <v>122</v>
      </c>
      <c r="I50" s="34"/>
    </row>
    <row r="51" spans="1:9" ht="12.75" customHeight="1" thickTop="1" thickBot="1" x14ac:dyDescent="0.3">
      <c r="A51" s="41"/>
      <c r="B51" s="42"/>
      <c r="C51" s="43"/>
      <c r="D51" s="44"/>
      <c r="E51" s="25"/>
      <c r="F51" s="45"/>
      <c r="G51" s="46" t="s">
        <v>187</v>
      </c>
      <c r="H51" s="25" t="s">
        <v>80</v>
      </c>
      <c r="I51" s="34"/>
    </row>
    <row r="52" spans="1:9" ht="12.75" customHeight="1" thickTop="1" thickBot="1" x14ac:dyDescent="0.3">
      <c r="A52" s="41"/>
      <c r="B52" s="42"/>
      <c r="C52" s="43"/>
      <c r="D52" s="44"/>
      <c r="E52" s="25"/>
      <c r="F52" s="45"/>
      <c r="G52" s="46" t="s">
        <v>188</v>
      </c>
      <c r="H52" s="25" t="s">
        <v>163</v>
      </c>
      <c r="I52" s="34"/>
    </row>
    <row r="53" spans="1:9" ht="12.75" customHeight="1" thickTop="1" thickBot="1" x14ac:dyDescent="0.3">
      <c r="A53" s="41"/>
      <c r="B53" s="42"/>
      <c r="C53" s="43"/>
      <c r="D53" s="44"/>
      <c r="E53" s="25"/>
      <c r="F53" s="45"/>
      <c r="G53" s="46" t="s">
        <v>189</v>
      </c>
      <c r="H53" s="25" t="s">
        <v>190</v>
      </c>
      <c r="I53" s="34"/>
    </row>
    <row r="54" spans="1:9" ht="12.75" customHeight="1" thickTop="1" thickBot="1" x14ac:dyDescent="0.3">
      <c r="A54" s="41"/>
      <c r="B54" s="42"/>
      <c r="C54" s="43"/>
      <c r="D54" s="44"/>
      <c r="E54" s="25"/>
      <c r="F54" s="45"/>
      <c r="G54" s="46" t="s">
        <v>191</v>
      </c>
      <c r="H54" s="25" t="s">
        <v>106</v>
      </c>
      <c r="I54" s="34"/>
    </row>
    <row r="55" spans="1:9" ht="12.75" customHeight="1" thickTop="1" thickBot="1" x14ac:dyDescent="0.3">
      <c r="A55" s="41"/>
      <c r="B55" s="42"/>
      <c r="C55" s="43"/>
      <c r="D55" s="44"/>
      <c r="E55" s="25"/>
      <c r="F55" s="45"/>
      <c r="G55" s="46" t="s">
        <v>192</v>
      </c>
      <c r="H55" s="25" t="s">
        <v>193</v>
      </c>
      <c r="I55" s="34"/>
    </row>
    <row r="56" spans="1:9" ht="12.75" customHeight="1" thickTop="1" thickBot="1" x14ac:dyDescent="0.3">
      <c r="A56" s="41"/>
      <c r="B56" s="42"/>
      <c r="C56" s="43"/>
      <c r="D56" s="44"/>
      <c r="E56" s="25"/>
      <c r="F56" s="45"/>
      <c r="G56" s="46" t="s">
        <v>194</v>
      </c>
      <c r="H56" s="25" t="s">
        <v>80</v>
      </c>
      <c r="I56" s="34"/>
    </row>
    <row r="57" spans="1:9" ht="12.75" customHeight="1" thickTop="1" thickBot="1" x14ac:dyDescent="0.3">
      <c r="A57" s="41"/>
      <c r="B57" s="42"/>
      <c r="C57" s="43"/>
      <c r="D57" s="44"/>
      <c r="E57" s="25"/>
      <c r="F57" s="45"/>
      <c r="G57" s="46" t="s">
        <v>195</v>
      </c>
      <c r="H57" s="25" t="s">
        <v>196</v>
      </c>
      <c r="I57" s="34"/>
    </row>
    <row r="58" spans="1:9" ht="12.75" customHeight="1" thickTop="1" thickBot="1" x14ac:dyDescent="0.3">
      <c r="A58" s="41"/>
      <c r="B58" s="42"/>
      <c r="C58" s="43"/>
      <c r="D58" s="44"/>
      <c r="E58" s="25"/>
      <c r="F58" s="45"/>
      <c r="G58" s="46" t="s">
        <v>197</v>
      </c>
      <c r="H58" s="47" t="s">
        <v>80</v>
      </c>
      <c r="I58" s="48"/>
    </row>
    <row r="59" spans="1:9" ht="12.75" customHeight="1" thickTop="1" thickBot="1" x14ac:dyDescent="0.3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12.75" customHeight="1" thickTop="1" x14ac:dyDescent="0.25">
      <c r="A60" s="122" t="s">
        <v>198</v>
      </c>
      <c r="B60" s="123"/>
      <c r="C60" s="123"/>
      <c r="D60" s="123"/>
      <c r="E60" s="123"/>
      <c r="F60" s="123"/>
      <c r="G60" s="123"/>
      <c r="H60" s="123"/>
      <c r="I60" s="124"/>
    </row>
    <row r="61" spans="1:9" ht="12.75" customHeight="1" x14ac:dyDescent="0.25">
      <c r="A61" s="12" t="s">
        <v>199</v>
      </c>
      <c r="B61" s="13" t="s">
        <v>17</v>
      </c>
      <c r="C61" s="14" t="s">
        <v>18</v>
      </c>
      <c r="D61" s="13" t="s">
        <v>19</v>
      </c>
      <c r="E61" s="15" t="s">
        <v>18</v>
      </c>
      <c r="F61" s="16">
        <v>-10</v>
      </c>
      <c r="G61" s="125" t="s">
        <v>20</v>
      </c>
      <c r="H61" s="125"/>
      <c r="I61" s="126"/>
    </row>
    <row r="62" spans="1:9" ht="12.75" customHeight="1" x14ac:dyDescent="0.25">
      <c r="A62" s="18">
        <v>1</v>
      </c>
      <c r="B62" s="21" t="s">
        <v>64</v>
      </c>
      <c r="C62" s="33">
        <v>405</v>
      </c>
      <c r="D62" s="19" t="s">
        <v>103</v>
      </c>
      <c r="E62" s="49">
        <v>425</v>
      </c>
      <c r="F62" s="23">
        <v>3</v>
      </c>
      <c r="G62" s="24" t="s">
        <v>21</v>
      </c>
      <c r="H62" s="25" t="s">
        <v>80</v>
      </c>
      <c r="I62" s="26">
        <v>220</v>
      </c>
    </row>
    <row r="63" spans="1:9" ht="12.75" customHeight="1" x14ac:dyDescent="0.25">
      <c r="A63" s="18">
        <v>2</v>
      </c>
      <c r="B63" s="31" t="s">
        <v>75</v>
      </c>
      <c r="C63" s="131">
        <v>460</v>
      </c>
      <c r="D63" s="27" t="s">
        <v>42</v>
      </c>
      <c r="E63" s="28">
        <v>360</v>
      </c>
      <c r="F63" s="29">
        <v>6</v>
      </c>
      <c r="G63" s="30" t="s">
        <v>22</v>
      </c>
      <c r="H63" s="25" t="s">
        <v>200</v>
      </c>
      <c r="I63" s="26"/>
    </row>
    <row r="64" spans="1:9" ht="12.75" customHeight="1" x14ac:dyDescent="0.25">
      <c r="A64" s="18">
        <v>3</v>
      </c>
      <c r="B64" s="31" t="s">
        <v>63</v>
      </c>
      <c r="C64" s="20">
        <v>430</v>
      </c>
      <c r="D64" s="27" t="s">
        <v>79</v>
      </c>
      <c r="E64" s="28">
        <v>310</v>
      </c>
      <c r="F64" s="29">
        <v>2</v>
      </c>
      <c r="G64" s="30" t="s">
        <v>23</v>
      </c>
      <c r="H64" s="25" t="s">
        <v>80</v>
      </c>
      <c r="I64" s="26">
        <v>3</v>
      </c>
    </row>
    <row r="65" spans="1:9" ht="12.75" customHeight="1" x14ac:dyDescent="0.25">
      <c r="A65" s="18">
        <v>4</v>
      </c>
      <c r="B65" s="31" t="s">
        <v>93</v>
      </c>
      <c r="C65" s="20">
        <v>500</v>
      </c>
      <c r="D65" s="27" t="s">
        <v>92</v>
      </c>
      <c r="E65" s="28">
        <v>325</v>
      </c>
      <c r="F65" s="119">
        <v>0</v>
      </c>
      <c r="G65" s="30" t="s">
        <v>201</v>
      </c>
      <c r="H65" s="25" t="s">
        <v>202</v>
      </c>
      <c r="I65" s="34"/>
    </row>
    <row r="66" spans="1:9" ht="12.75" customHeight="1" thickBot="1" x14ac:dyDescent="0.3">
      <c r="A66" s="35">
        <v>5</v>
      </c>
      <c r="B66" s="36"/>
      <c r="C66" s="37"/>
      <c r="D66" s="38"/>
      <c r="E66" s="39"/>
      <c r="F66" s="40"/>
      <c r="G66" s="30" t="s">
        <v>179</v>
      </c>
      <c r="H66" s="25" t="s">
        <v>75</v>
      </c>
      <c r="I66" s="34"/>
    </row>
    <row r="67" spans="1:9" ht="12.75" customHeight="1" thickTop="1" x14ac:dyDescent="0.25">
      <c r="A67" s="41"/>
      <c r="B67" s="42"/>
      <c r="C67" s="43"/>
      <c r="D67" s="44" t="s">
        <v>104</v>
      </c>
      <c r="E67" s="133">
        <f>AVERAGE(C62:C66,E62:E66)</f>
        <v>401.875</v>
      </c>
      <c r="F67" s="45"/>
      <c r="G67" s="30" t="s">
        <v>203</v>
      </c>
      <c r="H67" s="25" t="s">
        <v>118</v>
      </c>
      <c r="I67" s="34"/>
    </row>
    <row r="68" spans="1:9" ht="12.75" customHeight="1" x14ac:dyDescent="0.25">
      <c r="A68" s="41"/>
      <c r="B68" s="42"/>
      <c r="C68" s="43"/>
      <c r="D68" s="44"/>
      <c r="E68" s="41"/>
      <c r="F68" s="45"/>
      <c r="G68" s="30" t="s">
        <v>204</v>
      </c>
      <c r="H68" s="25" t="s">
        <v>205</v>
      </c>
      <c r="I68" s="34"/>
    </row>
    <row r="69" spans="1:9" ht="12.75" customHeight="1" x14ac:dyDescent="0.25">
      <c r="A69" s="41"/>
      <c r="B69" s="42"/>
      <c r="C69" s="43"/>
      <c r="D69" s="44"/>
      <c r="E69" s="41"/>
      <c r="F69" s="45"/>
      <c r="G69" s="24" t="s">
        <v>206</v>
      </c>
      <c r="H69" s="25" t="s">
        <v>129</v>
      </c>
      <c r="I69" s="34"/>
    </row>
    <row r="70" spans="1:9" ht="12.75" customHeight="1" thickBot="1" x14ac:dyDescent="0.3">
      <c r="A70" s="41"/>
      <c r="B70" s="42"/>
      <c r="C70" s="43"/>
      <c r="D70" s="44"/>
      <c r="E70" s="41"/>
      <c r="F70" s="45"/>
      <c r="G70" s="46" t="s">
        <v>206</v>
      </c>
      <c r="H70" s="47" t="s">
        <v>129</v>
      </c>
      <c r="I70" s="132"/>
    </row>
    <row r="71" spans="1:9" ht="12.75" customHeight="1" thickTop="1" thickBot="1" x14ac:dyDescent="0.3">
      <c r="A71" s="41"/>
      <c r="B71" s="42"/>
      <c r="C71" s="43"/>
      <c r="D71" s="25"/>
      <c r="E71" s="41"/>
      <c r="F71" s="45"/>
      <c r="G71" s="45"/>
      <c r="H71" s="45"/>
      <c r="I71" s="45"/>
    </row>
    <row r="72" spans="1:9" ht="12.75" customHeight="1" thickTop="1" x14ac:dyDescent="0.25">
      <c r="A72" s="122" t="s">
        <v>207</v>
      </c>
      <c r="B72" s="123"/>
      <c r="C72" s="123"/>
      <c r="D72" s="123"/>
      <c r="E72" s="123"/>
      <c r="F72" s="123"/>
      <c r="G72" s="123"/>
      <c r="H72" s="123"/>
      <c r="I72" s="124"/>
    </row>
    <row r="73" spans="1:9" ht="12.75" customHeight="1" x14ac:dyDescent="0.25">
      <c r="A73" s="12" t="s">
        <v>16</v>
      </c>
      <c r="B73" s="13" t="s">
        <v>17</v>
      </c>
      <c r="C73" s="14" t="s">
        <v>18</v>
      </c>
      <c r="D73" s="13" t="s">
        <v>19</v>
      </c>
      <c r="E73" s="14" t="s">
        <v>18</v>
      </c>
      <c r="F73" s="16">
        <v>-10</v>
      </c>
      <c r="G73" s="125" t="s">
        <v>20</v>
      </c>
      <c r="H73" s="125"/>
      <c r="I73" s="126"/>
    </row>
    <row r="74" spans="1:9" ht="12.75" customHeight="1" x14ac:dyDescent="0.25">
      <c r="A74" s="18">
        <v>1</v>
      </c>
      <c r="B74" s="19" t="s">
        <v>75</v>
      </c>
      <c r="C74" s="32">
        <v>355</v>
      </c>
      <c r="D74" s="21" t="s">
        <v>103</v>
      </c>
      <c r="E74" s="22">
        <v>310</v>
      </c>
      <c r="F74" s="23">
        <v>9</v>
      </c>
      <c r="G74" s="24" t="s">
        <v>21</v>
      </c>
      <c r="H74" s="25" t="s">
        <v>208</v>
      </c>
      <c r="I74" s="26">
        <v>150</v>
      </c>
    </row>
    <row r="75" spans="1:9" ht="12.75" customHeight="1" x14ac:dyDescent="0.25">
      <c r="A75" s="18">
        <v>2</v>
      </c>
      <c r="B75" s="31" t="s">
        <v>64</v>
      </c>
      <c r="C75" s="131" t="s">
        <v>137</v>
      </c>
      <c r="D75" s="27" t="s">
        <v>94</v>
      </c>
      <c r="E75" s="28" t="s">
        <v>136</v>
      </c>
      <c r="F75" s="29" t="s">
        <v>137</v>
      </c>
      <c r="G75" s="24" t="s">
        <v>23</v>
      </c>
      <c r="H75" s="25" t="s">
        <v>146</v>
      </c>
      <c r="I75" s="26">
        <v>3</v>
      </c>
    </row>
    <row r="76" spans="1:9" ht="12.75" customHeight="1" x14ac:dyDescent="0.25">
      <c r="A76" s="18">
        <v>3</v>
      </c>
      <c r="B76" s="31" t="s">
        <v>63</v>
      </c>
      <c r="C76" s="32">
        <v>420</v>
      </c>
      <c r="D76" s="27" t="s">
        <v>102</v>
      </c>
      <c r="E76" s="33">
        <v>255</v>
      </c>
      <c r="F76" s="29">
        <v>8</v>
      </c>
      <c r="G76" s="24" t="s">
        <v>209</v>
      </c>
      <c r="H76" s="25" t="s">
        <v>65</v>
      </c>
      <c r="I76" s="26"/>
    </row>
    <row r="77" spans="1:9" ht="12.75" customHeight="1" x14ac:dyDescent="0.25">
      <c r="A77" s="18">
        <v>4</v>
      </c>
      <c r="B77" s="27" t="s">
        <v>79</v>
      </c>
      <c r="C77" s="28">
        <v>215</v>
      </c>
      <c r="D77" s="31" t="s">
        <v>92</v>
      </c>
      <c r="E77" s="32">
        <v>240</v>
      </c>
      <c r="F77" s="29">
        <v>2</v>
      </c>
      <c r="G77" s="30" t="s">
        <v>210</v>
      </c>
      <c r="H77" s="25" t="s">
        <v>106</v>
      </c>
      <c r="I77" s="26"/>
    </row>
    <row r="78" spans="1:9" ht="12.75" customHeight="1" thickBot="1" x14ac:dyDescent="0.3">
      <c r="A78" s="35">
        <v>5</v>
      </c>
      <c r="B78" s="36"/>
      <c r="C78" s="37"/>
      <c r="D78" s="38"/>
      <c r="E78" s="39"/>
      <c r="F78" s="40"/>
      <c r="G78" s="24" t="s">
        <v>179</v>
      </c>
      <c r="H78" s="25" t="s">
        <v>75</v>
      </c>
      <c r="I78" s="34"/>
    </row>
    <row r="79" spans="1:9" ht="12.75" customHeight="1" thickTop="1" x14ac:dyDescent="0.25">
      <c r="A79" s="41"/>
      <c r="B79" s="42"/>
      <c r="C79" s="43"/>
      <c r="D79" s="44" t="s">
        <v>104</v>
      </c>
      <c r="E79" s="17">
        <f>AVERAGE(C74:C78,E74:E78)</f>
        <v>299.16666666666669</v>
      </c>
      <c r="F79" s="45"/>
      <c r="G79" s="24" t="s">
        <v>211</v>
      </c>
      <c r="H79" s="25" t="s">
        <v>101</v>
      </c>
      <c r="I79" s="34"/>
    </row>
    <row r="80" spans="1:9" ht="12.75" customHeight="1" x14ac:dyDescent="0.25">
      <c r="A80" s="41"/>
      <c r="B80" s="42"/>
      <c r="C80" s="43"/>
      <c r="D80" s="25"/>
      <c r="E80" s="41"/>
      <c r="F80" s="45"/>
      <c r="G80" s="30" t="s">
        <v>212</v>
      </c>
      <c r="H80" s="25" t="s">
        <v>100</v>
      </c>
      <c r="I80" s="34"/>
    </row>
    <row r="81" spans="1:9" ht="12.75" customHeight="1" x14ac:dyDescent="0.25">
      <c r="A81" s="41"/>
      <c r="B81" s="42"/>
      <c r="C81" s="43"/>
      <c r="D81" s="25"/>
      <c r="E81" s="41"/>
      <c r="F81" s="45"/>
      <c r="G81" s="24" t="s">
        <v>213</v>
      </c>
      <c r="H81" s="25" t="s">
        <v>101</v>
      </c>
      <c r="I81" s="34"/>
    </row>
    <row r="82" spans="1:9" ht="12.75" customHeight="1" x14ac:dyDescent="0.25">
      <c r="A82" s="25"/>
      <c r="B82" s="25"/>
      <c r="C82" s="25"/>
      <c r="D82" s="25"/>
      <c r="E82" s="25"/>
      <c r="F82" s="25"/>
      <c r="G82" s="24" t="s">
        <v>214</v>
      </c>
      <c r="H82" s="25" t="s">
        <v>127</v>
      </c>
      <c r="I82" s="34"/>
    </row>
    <row r="83" spans="1:9" ht="12.75" customHeight="1" x14ac:dyDescent="0.25">
      <c r="A83" s="25"/>
      <c r="B83" s="25"/>
      <c r="C83" s="25"/>
      <c r="D83" s="25"/>
      <c r="E83" s="25"/>
      <c r="F83" s="25"/>
      <c r="G83" s="24" t="s">
        <v>215</v>
      </c>
      <c r="H83" s="25" t="s">
        <v>65</v>
      </c>
      <c r="I83" s="34"/>
    </row>
    <row r="84" spans="1:9" ht="12.75" customHeight="1" x14ac:dyDescent="0.25">
      <c r="A84" s="25"/>
      <c r="B84" s="25"/>
      <c r="C84" s="25"/>
      <c r="D84" s="25"/>
      <c r="E84" s="25"/>
      <c r="F84" s="25"/>
      <c r="G84" s="30" t="s">
        <v>216</v>
      </c>
      <c r="H84" s="25" t="s">
        <v>101</v>
      </c>
      <c r="I84" s="34"/>
    </row>
    <row r="85" spans="1:9" ht="12.75" customHeight="1" x14ac:dyDescent="0.25">
      <c r="A85" s="25"/>
      <c r="B85" s="25"/>
      <c r="C85" s="25"/>
      <c r="D85" s="25"/>
      <c r="E85" s="25"/>
      <c r="F85" s="25"/>
      <c r="G85" s="30" t="s">
        <v>217</v>
      </c>
      <c r="H85" s="25" t="s">
        <v>121</v>
      </c>
      <c r="I85" s="34"/>
    </row>
    <row r="86" spans="1:9" ht="12.75" customHeight="1" x14ac:dyDescent="0.25">
      <c r="A86" s="25"/>
      <c r="B86" s="25"/>
      <c r="C86" s="25"/>
      <c r="D86" s="25"/>
      <c r="E86" s="25"/>
      <c r="F86" s="25"/>
      <c r="G86" s="30" t="s">
        <v>218</v>
      </c>
      <c r="H86" s="25" t="s">
        <v>105</v>
      </c>
      <c r="I86" s="34"/>
    </row>
    <row r="87" spans="1:9" ht="12.75" customHeight="1" x14ac:dyDescent="0.25">
      <c r="A87" s="25"/>
      <c r="B87" s="25"/>
      <c r="C87" s="25"/>
      <c r="D87" s="25"/>
      <c r="E87" s="25"/>
      <c r="F87" s="25"/>
      <c r="G87" s="30" t="s">
        <v>219</v>
      </c>
      <c r="H87" s="25" t="s">
        <v>146</v>
      </c>
      <c r="I87" s="34"/>
    </row>
    <row r="88" spans="1:9" ht="12.75" customHeight="1" x14ac:dyDescent="0.25">
      <c r="A88" s="25"/>
      <c r="B88" s="25"/>
      <c r="C88" s="25"/>
      <c r="D88" s="25"/>
      <c r="E88" s="25"/>
      <c r="F88" s="25"/>
      <c r="G88" s="30" t="s">
        <v>220</v>
      </c>
      <c r="H88" s="25" t="s">
        <v>128</v>
      </c>
      <c r="I88" s="34"/>
    </row>
    <row r="89" spans="1:9" ht="12.75" customHeight="1" thickBot="1" x14ac:dyDescent="0.3">
      <c r="A89" s="25"/>
      <c r="B89" s="25"/>
      <c r="C89" s="25"/>
      <c r="D89" s="25"/>
      <c r="E89" s="25"/>
      <c r="F89" s="25"/>
      <c r="G89" s="46" t="s">
        <v>221</v>
      </c>
      <c r="H89" s="47" t="s">
        <v>121</v>
      </c>
      <c r="I89" s="132"/>
    </row>
    <row r="90" spans="1:9" ht="12.75" customHeight="1" thickTop="1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ht="12.7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ht="12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ht="12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ht="12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ht="12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ht="12.75" customHeight="1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ht="12.75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ht="12.7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ht="12.7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ht="12.75" customHeight="1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</sheetData>
  <mergeCells count="10">
    <mergeCell ref="A72:I72"/>
    <mergeCell ref="G73:I73"/>
    <mergeCell ref="A1:I1"/>
    <mergeCell ref="G2:I2"/>
    <mergeCell ref="A17:I17"/>
    <mergeCell ref="G18:I18"/>
    <mergeCell ref="A34:I34"/>
    <mergeCell ref="G35:I35"/>
    <mergeCell ref="A60:I60"/>
    <mergeCell ref="G61:I61"/>
  </mergeCells>
  <pageMargins left="0.25" right="0.25" top="0.75" bottom="0.75" header="0.3" footer="0.3"/>
  <pageSetup scale="75" orientation="landscape" horizontalDpi="4294967293" verticalDpi="4294967293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Pointeurs - catégories</vt:lpstr>
      <vt:lpstr>Résumé février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Jean-François Lachance</cp:lastModifiedBy>
  <cp:lastPrinted>2026-03-09T16:24:04Z</cp:lastPrinted>
  <dcterms:created xsi:type="dcterms:W3CDTF">2013-10-23T01:55:35Z</dcterms:created>
  <dcterms:modified xsi:type="dcterms:W3CDTF">2026-03-09T16:24:08Z</dcterms:modified>
</cp:coreProperties>
</file>